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8625" windowHeight="9120" activeTab="0"/>
  </bookViews>
  <sheets>
    <sheet name="Aperçu" sheetId="1" r:id="rId1"/>
    <sheet name="GRH" sheetId="2" r:id="rId2"/>
    <sheet name="GRF" sheetId="3" r:id="rId3"/>
    <sheet name="PartEq" sheetId="4" r:id="rId4"/>
    <sheet name="Dur" sheetId="5" r:id="rId5"/>
    <sheet name="Partn" sheetId="6" r:id="rId6"/>
    <sheet name="AppOrg" sheetId="7" r:id="rId7"/>
    <sheet name="Gouv" sheetId="8" r:id="rId8"/>
    <sheet name="Grap GRH" sheetId="9" r:id="rId9"/>
    <sheet name="Grap GRF" sheetId="10" r:id="rId10"/>
    <sheet name="Grap PartEq" sheetId="11" r:id="rId11"/>
    <sheet name="Grap Dur" sheetId="12" r:id="rId12"/>
    <sheet name="Grap Partn" sheetId="13" r:id="rId13"/>
    <sheet name="Grap AppOrg" sheetId="14" r:id="rId14"/>
    <sheet name="Grap Gouv" sheetId="15" r:id="rId15"/>
  </sheets>
  <definedNames/>
  <calcPr fullCalcOnLoad="1"/>
</workbook>
</file>

<file path=xl/sharedStrings.xml><?xml version="1.0" encoding="utf-8"?>
<sst xmlns="http://schemas.openxmlformats.org/spreadsheetml/2006/main" count="766" uniqueCount="234">
  <si>
    <t>Bien au dessus de la moyenne / Niveau acceptable</t>
  </si>
  <si>
    <t>Note Standardisee</t>
  </si>
  <si>
    <t>Note Graduee</t>
  </si>
  <si>
    <t>Moyens de la Cohorte</t>
  </si>
  <si>
    <t xml:space="preserve">Note Cap </t>
  </si>
  <si>
    <t>Note de Capacite</t>
  </si>
  <si>
    <t>Note de Consensus</t>
  </si>
  <si>
    <t>(Calculs)</t>
  </si>
  <si>
    <t>Nbre de Sondes</t>
  </si>
  <si>
    <t>Points Max</t>
  </si>
  <si>
    <t>Nbre de Questions</t>
  </si>
  <si>
    <t>Note brute de Cap</t>
  </si>
  <si>
    <t>Note brute de Consensus</t>
  </si>
  <si>
    <t>Sondes</t>
  </si>
  <si>
    <t>Elements</t>
  </si>
  <si>
    <t>Somme</t>
  </si>
  <si>
    <t>Interpretation de la Note Standardisee:</t>
  </si>
  <si>
    <t>Loin en dessous de la moyenne / niveau acceptable</t>
  </si>
  <si>
    <t>Moyen  / niveau acceptable</t>
  </si>
  <si>
    <t>Loin au-dessus de la moyenne  / niveau acceptable</t>
  </si>
  <si>
    <t>Note Standardisee Par Element</t>
  </si>
  <si>
    <t>1. Formation du Personnel</t>
  </si>
  <si>
    <t>2. Effet de la Formation</t>
  </si>
  <si>
    <t>3. Competences du Personnel</t>
  </si>
  <si>
    <t>5. Diversite du Personnel</t>
  </si>
  <si>
    <t>6. Recrutement</t>
  </si>
  <si>
    <t>GRH</t>
  </si>
  <si>
    <t>GRF</t>
  </si>
  <si>
    <t>PartEq</t>
  </si>
  <si>
    <t>Dur</t>
  </si>
  <si>
    <t>Partn</t>
  </si>
  <si>
    <t>AppOrg</t>
  </si>
  <si>
    <t>Gouv</t>
  </si>
  <si>
    <t>Moyen</t>
  </si>
  <si>
    <t>Participation Equitable</t>
  </si>
  <si>
    <t>Note Capacite</t>
  </si>
  <si>
    <t xml:space="preserve">Points Max </t>
  </si>
  <si>
    <t>Note Brute Cons</t>
  </si>
  <si>
    <t>Notes Standardisees Par Element</t>
  </si>
  <si>
    <t>31. Conception du Projet</t>
  </si>
  <si>
    <t>32. Mise en œuvre</t>
  </si>
  <si>
    <t>34. Evaluation d'Impact</t>
  </si>
  <si>
    <t>35. Acces Equitable</t>
  </si>
  <si>
    <t>37. Promotion de l'Equite</t>
  </si>
  <si>
    <t>38. Besoins Changeants</t>
  </si>
  <si>
    <t xml:space="preserve">40. Competences du Leadership Local </t>
  </si>
  <si>
    <t>41. Connaissance Locale</t>
  </si>
  <si>
    <t>42. Dialogue pour la participation</t>
  </si>
  <si>
    <t>Durabilite des Avantages du Programme</t>
  </si>
  <si>
    <t>43. Environnemental</t>
  </si>
  <si>
    <t>44. Economique</t>
  </si>
  <si>
    <t>45. Politique</t>
  </si>
  <si>
    <t>46. Institutionnel</t>
  </si>
  <si>
    <t>47. Culturel</t>
  </si>
  <si>
    <t>48. Environnemental</t>
  </si>
  <si>
    <t>93. C.A. Representatif</t>
  </si>
  <si>
    <t>95. Decisions du C.A.</t>
  </si>
  <si>
    <t>65. Competences Techniques</t>
  </si>
  <si>
    <t>66. Nouveaux reseaux</t>
  </si>
  <si>
    <t>67. Partage d'informations</t>
  </si>
  <si>
    <t>69. Contributions des Partenaires</t>
  </si>
  <si>
    <t>12. Supervision</t>
  </si>
  <si>
    <t xml:space="preserve">  0 - 22</t>
  </si>
  <si>
    <t>23 - 32</t>
  </si>
  <si>
    <t>33 - 39</t>
  </si>
  <si>
    <t>40 - 45</t>
  </si>
  <si>
    <t>46 - 50</t>
  </si>
  <si>
    <t>51 - 55</t>
  </si>
  <si>
    <t>56 - 59</t>
  </si>
  <si>
    <t>60 - 63</t>
  </si>
  <si>
    <t>64 - 67</t>
  </si>
  <si>
    <t>68 - 71</t>
  </si>
  <si>
    <t>72 - 74</t>
  </si>
  <si>
    <t>75 - 78</t>
  </si>
  <si>
    <t>79 - 81</t>
  </si>
  <si>
    <t>82 - 84</t>
  </si>
  <si>
    <t>85 - 87</t>
  </si>
  <si>
    <t>88 - 89</t>
  </si>
  <si>
    <t>90- 92</t>
  </si>
  <si>
    <t>93 - 95</t>
  </si>
  <si>
    <t>96 - 98</t>
  </si>
  <si>
    <t>99 - 100</t>
  </si>
  <si>
    <t>20-39</t>
  </si>
  <si>
    <t>40-59</t>
  </si>
  <si>
    <t>60-70</t>
  </si>
  <si>
    <t>71-80</t>
  </si>
  <si>
    <t>81-100</t>
  </si>
  <si>
    <t>27. Infrastructure</t>
  </si>
  <si>
    <t>28. Communication</t>
  </si>
  <si>
    <t>29. Transport</t>
  </si>
  <si>
    <t xml:space="preserve">Date: </t>
  </si>
  <si>
    <t>7. Compensation</t>
  </si>
  <si>
    <t>9. Promotion</t>
  </si>
  <si>
    <t>Item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</si>
  <si>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</si>
  <si>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</si>
  <si>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</si>
  <si>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</si>
  <si>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</si>
  <si>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</si>
  <si>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</si>
  <si>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</si>
  <si>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</si>
  <si>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</si>
  <si>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</si>
  <si>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</si>
  <si>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</si>
  <si>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</si>
  <si>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</si>
  <si>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Sum</t>
  </si>
  <si>
    <t>x</t>
  </si>
  <si>
    <t>x2</t>
  </si>
  <si>
    <t>z*</t>
  </si>
  <si>
    <t>y*</t>
  </si>
  <si>
    <t>n*</t>
  </si>
  <si>
    <t>p</t>
  </si>
  <si>
    <t>SD</t>
  </si>
  <si>
    <t>q</t>
  </si>
  <si>
    <t>r</t>
  </si>
  <si>
    <t>s</t>
  </si>
  <si>
    <t>t</t>
  </si>
  <si>
    <t>Respondents</t>
  </si>
  <si>
    <t>sd</t>
  </si>
  <si>
    <t>raw</t>
  </si>
  <si>
    <t>70. Partage des benefices</t>
  </si>
  <si>
    <t>Fiche de Calcul pour la note distincte capacite (x2)</t>
  </si>
  <si>
    <t>Som x2</t>
  </si>
  <si>
    <t>Fiche de Calcul pour la note distincte capacit (x2)</t>
  </si>
  <si>
    <t>Apprentissage Organisationnel</t>
  </si>
  <si>
    <t>Som</t>
  </si>
  <si>
    <t>71. Evaluation d'Impact</t>
  </si>
  <si>
    <t xml:space="preserve">72. Suivi du Projet </t>
  </si>
  <si>
    <t>73. Impact atteint</t>
  </si>
  <si>
    <t>74. Analyse Integrale</t>
  </si>
  <si>
    <t>75. Solutions Integrale</t>
  </si>
  <si>
    <t>76. Partage d'information</t>
  </si>
  <si>
    <t>77. Disponibilite de l'Information</t>
  </si>
  <si>
    <t>80. Travail d'Equipe Efficace</t>
  </si>
  <si>
    <t>81. Prise de Decision Participative</t>
  </si>
  <si>
    <t>82. Reunion = apprentissage</t>
  </si>
  <si>
    <t>83. Discussions Ouvertes</t>
  </si>
  <si>
    <t>84. Environnement securise</t>
  </si>
  <si>
    <t>Gouvernance et Gestion Strategique</t>
  </si>
  <si>
    <t xml:space="preserve">Note Brute de Cons </t>
  </si>
  <si>
    <t>Note Brute de Cap</t>
  </si>
  <si>
    <t>Apercu des Notes EPC</t>
  </si>
  <si>
    <t>Graduee</t>
  </si>
  <si>
    <t>Standardisee</t>
  </si>
  <si>
    <t>Note Cap</t>
  </si>
  <si>
    <t>Note Cons</t>
  </si>
  <si>
    <t>Nbre. De Sondes:</t>
  </si>
  <si>
    <t>Interpretation de la note Standardise:</t>
  </si>
  <si>
    <t>1. Gestion des Ressources Humaines</t>
  </si>
  <si>
    <t>2. Gestion des Ressources Financieres</t>
  </si>
  <si>
    <t>3. Participation Equitable</t>
  </si>
  <si>
    <t>4. Durabilite des Avantages du Programme</t>
  </si>
  <si>
    <t>5. Partenariat</t>
  </si>
  <si>
    <t>6. Apprentissage Organisationnel</t>
  </si>
  <si>
    <t>7. Gouvernance / Gestion Strategique</t>
  </si>
  <si>
    <t>Moyenne</t>
  </si>
  <si>
    <t>loin en dessous de la moyenne / Niveau accceptable</t>
  </si>
  <si>
    <t>En dessous de la moyenne / Niveau acceptable</t>
  </si>
  <si>
    <t>Moyen / niveau acceptable</t>
  </si>
  <si>
    <t>Au dessus de la moyenne / niveau acceptable</t>
  </si>
  <si>
    <t>88. Relations Publiques</t>
  </si>
  <si>
    <t>89. Plaidoyer</t>
  </si>
  <si>
    <t>90. Control Financier</t>
  </si>
  <si>
    <t>91. Definition de Polique</t>
  </si>
  <si>
    <t>92. Direction Strategique</t>
  </si>
  <si>
    <t>94. Decisions du personnel</t>
  </si>
  <si>
    <t>96. Travail Operationnel</t>
  </si>
  <si>
    <t>97. Planification Strategique</t>
  </si>
  <si>
    <t>98. Modification des strategies</t>
  </si>
  <si>
    <t>99. Initiatives Consistantes</t>
  </si>
  <si>
    <t>100. Suivi du progres</t>
  </si>
  <si>
    <t>Gestion des Ressources Humaines</t>
  </si>
  <si>
    <t>Nom de l'Organisation</t>
  </si>
  <si>
    <t>8. Evaluation du Personnel</t>
  </si>
  <si>
    <t>11. Dotation en personnel</t>
  </si>
  <si>
    <t>Gestion des Ressources Financieres</t>
  </si>
  <si>
    <t xml:space="preserve">Note Capacite </t>
  </si>
  <si>
    <t>Note Consensus</t>
  </si>
  <si>
    <t>Note Brute Cap</t>
  </si>
  <si>
    <t>Note brute Cons</t>
  </si>
  <si>
    <t>14. Equilibrer les finances</t>
  </si>
  <si>
    <t>15. Budgetisation = prioritisation</t>
  </si>
  <si>
    <t>16. Previsions exactes</t>
  </si>
  <si>
    <t>17. Modification des depenses</t>
  </si>
  <si>
    <t>18. Mesures de contingence</t>
  </si>
  <si>
    <t>20. Financement prive</t>
  </si>
  <si>
    <t>21. Financement public</t>
  </si>
  <si>
    <t>23. Financement prive</t>
  </si>
  <si>
    <t>22. Fondations / Bilateraux</t>
  </si>
  <si>
    <t>26. Activites du Projet</t>
  </si>
  <si>
    <t>Fiche de calcul pour une note distincte de capacite (x2)</t>
  </si>
  <si>
    <t>Element</t>
  </si>
  <si>
    <t>10. Resolution des Conflits</t>
  </si>
  <si>
    <t>4. Nombre de Personnels</t>
  </si>
  <si>
    <t>13. Interactions de Supervision</t>
  </si>
  <si>
    <t>24. Financement Public</t>
  </si>
  <si>
    <t>25. Fondations / Bilateraux</t>
  </si>
  <si>
    <t>36. Avantage Equitable</t>
  </si>
  <si>
    <t>58. Appui Durable</t>
  </si>
  <si>
    <t>85. Qualité des Rapports Bailleurs</t>
  </si>
  <si>
    <t>86. Rapports répondent aux besoins</t>
  </si>
  <si>
    <t>87. Mobilisation des fonds</t>
  </si>
  <si>
    <t>79. Information Systematique</t>
  </si>
  <si>
    <t>78. Information Reguliere</t>
  </si>
  <si>
    <t>68. Renforcer la confiance</t>
  </si>
  <si>
    <t>30. Evaluation des Besoins</t>
  </si>
  <si>
    <t>33. Suivi</t>
  </si>
  <si>
    <t>39. Modifier aux besoins</t>
  </si>
  <si>
    <t>19. Gestion de liquidité</t>
  </si>
  <si>
    <t>49. Economique</t>
  </si>
  <si>
    <t>50. Politique</t>
  </si>
  <si>
    <t>51. Institutionnel</t>
  </si>
  <si>
    <t>52. Culturel</t>
  </si>
  <si>
    <t>53. Environnemental</t>
  </si>
  <si>
    <t>54. Economique</t>
  </si>
  <si>
    <t>55. Politique</t>
  </si>
  <si>
    <t>56. Institutionnel</t>
  </si>
  <si>
    <t>57. Culturel</t>
  </si>
  <si>
    <t>elements</t>
  </si>
  <si>
    <t>Feuille de Calcul pour la note distincte capacite (x2)</t>
  </si>
  <si>
    <t>brute</t>
  </si>
  <si>
    <t>Partenariat</t>
  </si>
  <si>
    <t>Note brute Cap</t>
  </si>
  <si>
    <t>Notes Standardises Par Element</t>
  </si>
  <si>
    <t>59. Decideurs Politiques</t>
  </si>
  <si>
    <t>60. Secteur Prive</t>
  </si>
  <si>
    <t>61. ONG's</t>
  </si>
  <si>
    <t>62. Partenariats Actifs</t>
  </si>
  <si>
    <t xml:space="preserve">63. Suivi de l'efficacite </t>
  </si>
  <si>
    <t>64. Avantages Financiers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</si>
</sst>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4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</font>
    <font>
      <sz val="10.5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5"/>
      <color indexed="8"/>
      <name val="Arial"/>
      <family val="2"/>
    </font>
    <font>
      <b/>
      <sz val="9.25"/>
      <color indexed="8"/>
      <name val="Arial"/>
      <family val="2"/>
    </font>
    <font>
      <b/>
      <sz val="10.25"/>
      <color indexed="8"/>
      <name val="Arial"/>
      <family val="2"/>
    </font>
    <font>
      <sz val="9"/>
      <color indexed="8"/>
      <name val="Arial"/>
      <family val="2"/>
    </font>
    <font>
      <sz val="4.75"/>
      <color indexed="8"/>
      <name val="Arial"/>
      <family val="2"/>
    </font>
    <font>
      <b/>
      <sz val="9.75"/>
      <color indexed="8"/>
      <name val="Arial"/>
      <family val="2"/>
    </font>
    <font>
      <b/>
      <sz val="11"/>
      <color indexed="8"/>
      <name val="Arial"/>
      <family val="2"/>
    </font>
    <font>
      <sz val="5.5"/>
      <color indexed="8"/>
      <name val="Arial"/>
      <family val="2"/>
    </font>
    <font>
      <b/>
      <sz val="10.5"/>
      <color indexed="8"/>
      <name val="Arial"/>
      <family val="2"/>
    </font>
    <font>
      <b/>
      <sz val="11.75"/>
      <color indexed="8"/>
      <name val="Arial"/>
      <family val="2"/>
    </font>
    <font>
      <b/>
      <sz val="10.75"/>
      <color indexed="8"/>
      <name val="Arial"/>
      <family val="2"/>
    </font>
    <font>
      <sz val="4.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GRILLE Graduee</a:t>
            </a:r>
          </a:p>
        </c:rich>
      </c:tx>
      <c:layout>
        <c:manualLayout>
          <c:xMode val="factor"/>
          <c:yMode val="factor"/>
          <c:x val="0.03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05"/>
          <c:w val="0.95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Aperçu!$E$5:$E$12</c:f>
              <c:numCache/>
            </c:numRef>
          </c:xVal>
          <c:yVal>
            <c:numRef>
              <c:f>Aperçu!$F$5:$F$12</c:f>
              <c:numCache/>
            </c:numRef>
          </c:yVal>
          <c:smooth val="0"/>
        </c:ser>
        <c:axId val="14114974"/>
        <c:axId val="59925903"/>
      </c:scatterChart>
      <c:valAx>
        <c:axId val="1411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5903"/>
        <c:crosses val="autoZero"/>
        <c:crossBetween val="midCat"/>
        <c:dispUnits/>
        <c:majorUnit val="50"/>
      </c:valAx>
      <c:valAx>
        <c:axId val="599259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Consensus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497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des Notes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31675"/>
          <c:w val="0.9315"/>
          <c:h val="0.4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Dur!$A$4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Dur!$A$5</c:f>
              <c:numCache>
                <c:ptCount val="1"/>
                <c:pt idx="0">
                  <c:v>100</c:v>
                </c:pt>
              </c:numCache>
            </c:numRef>
          </c:val>
        </c:ser>
        <c:axId val="21696524"/>
        <c:axId val="61050989"/>
      </c:barChart>
      <c:catAx>
        <c:axId val="216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 Capacite  Notes Consensus</a:t>
                </a:r>
              </a:p>
            </c:rich>
          </c:tx>
          <c:layout>
            <c:manualLayout>
              <c:xMode val="factor"/>
              <c:yMode val="factor"/>
              <c:x val="0.07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050989"/>
        <c:crosses val="autoZero"/>
        <c:auto val="1"/>
        <c:lblOffset val="100"/>
        <c:tickLblSkip val="1"/>
        <c:noMultiLvlLbl val="0"/>
      </c:catAx>
      <c:valAx>
        <c:axId val="61050989"/>
        <c:scaling>
          <c:orientation val="minMax"/>
        </c:scaling>
        <c:axPos val="l"/>
        <c:delete val="1"/>
        <c:majorTickMark val="out"/>
        <c:minorTickMark val="none"/>
        <c:tickLblPos val="nextTo"/>
        <c:crossAx val="21696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Durabilité des Avantages du Programme</a:t>
            </a:r>
          </a:p>
        </c:rich>
      </c:tx>
      <c:layout>
        <c:manualLayout>
          <c:xMode val="factor"/>
          <c:yMode val="factor"/>
          <c:x val="-0.256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6025"/>
          <c:w val="0.958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Dur!$Y$12:$Y$27</c:f>
              <c:strCache>
                <c:ptCount val="16"/>
                <c:pt idx="0">
                  <c:v>43. Environnemental</c:v>
                </c:pt>
                <c:pt idx="1">
                  <c:v>44. Economique</c:v>
                </c:pt>
                <c:pt idx="2">
                  <c:v>45. Politique</c:v>
                </c:pt>
                <c:pt idx="3">
                  <c:v>46. Institutionnel</c:v>
                </c:pt>
                <c:pt idx="4">
                  <c:v>47. Culturel</c:v>
                </c:pt>
                <c:pt idx="5">
                  <c:v>48. Environnemental</c:v>
                </c:pt>
                <c:pt idx="6">
                  <c:v>49. Economique</c:v>
                </c:pt>
                <c:pt idx="7">
                  <c:v>50. Politique</c:v>
                </c:pt>
                <c:pt idx="8">
                  <c:v>51. Institutionnel</c:v>
                </c:pt>
                <c:pt idx="9">
                  <c:v>52. Culturel</c:v>
                </c:pt>
                <c:pt idx="10">
                  <c:v>53. Environnemental</c:v>
                </c:pt>
                <c:pt idx="11">
                  <c:v>54. Economique</c:v>
                </c:pt>
                <c:pt idx="12">
                  <c:v>55. Politique</c:v>
                </c:pt>
                <c:pt idx="13">
                  <c:v>56. Institutionnel</c:v>
                </c:pt>
                <c:pt idx="14">
                  <c:v>57. Culturel</c:v>
                </c:pt>
                <c:pt idx="15">
                  <c:v>58. Appui Durable</c:v>
                </c:pt>
              </c:strCache>
            </c:strRef>
          </c:cat>
          <c:val>
            <c:numRef>
              <c:f>Dur!$W$12:$W$27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Dur!$Y$12:$Y$27</c:f>
              <c:strCache>
                <c:ptCount val="16"/>
                <c:pt idx="0">
                  <c:v>43. Environnemental</c:v>
                </c:pt>
                <c:pt idx="1">
                  <c:v>44. Economique</c:v>
                </c:pt>
                <c:pt idx="2">
                  <c:v>45. Politique</c:v>
                </c:pt>
                <c:pt idx="3">
                  <c:v>46. Institutionnel</c:v>
                </c:pt>
                <c:pt idx="4">
                  <c:v>47. Culturel</c:v>
                </c:pt>
                <c:pt idx="5">
                  <c:v>48. Environnemental</c:v>
                </c:pt>
                <c:pt idx="6">
                  <c:v>49. Economique</c:v>
                </c:pt>
                <c:pt idx="7">
                  <c:v>50. Politique</c:v>
                </c:pt>
                <c:pt idx="8">
                  <c:v>51. Institutionnel</c:v>
                </c:pt>
                <c:pt idx="9">
                  <c:v>52. Culturel</c:v>
                </c:pt>
                <c:pt idx="10">
                  <c:v>53. Environnemental</c:v>
                </c:pt>
                <c:pt idx="11">
                  <c:v>54. Economique</c:v>
                </c:pt>
                <c:pt idx="12">
                  <c:v>55. Politique</c:v>
                </c:pt>
                <c:pt idx="13">
                  <c:v>56. Institutionnel</c:v>
                </c:pt>
                <c:pt idx="14">
                  <c:v>57. Culturel</c:v>
                </c:pt>
                <c:pt idx="15">
                  <c:v>58. Appui Durable</c:v>
                </c:pt>
              </c:strCache>
            </c:strRef>
          </c:cat>
          <c:val>
            <c:numRef>
              <c:f>Dur!$X$12:$X$27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axId val="26780002"/>
        <c:axId val="39693427"/>
      </c:barChart>
      <c:catAx>
        <c:axId val="26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427"/>
        <c:crosses val="autoZero"/>
        <c:auto val="1"/>
        <c:lblOffset val="100"/>
        <c:tickLblSkip val="1"/>
        <c:noMultiLvlLbl val="0"/>
      </c:catAx>
      <c:valAx>
        <c:axId val="39693427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0002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2055"/>
          <c:w val="0.289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Scores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895"/>
          <c:w val="0.92975"/>
          <c:h val="0.4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Partn!$A$4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Partn!$A$5</c:f>
              <c:numCache>
                <c:ptCount val="1"/>
                <c:pt idx="0">
                  <c:v>100</c:v>
                </c:pt>
              </c:numCache>
            </c:numRef>
          </c:val>
        </c:ser>
        <c:axId val="12994240"/>
        <c:axId val="49839297"/>
      </c:barChart>
      <c:catAx>
        <c:axId val="12994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 Score   Consensus Score</a:t>
                </a:r>
              </a:p>
            </c:rich>
          </c:tx>
          <c:layout>
            <c:manualLayout>
              <c:xMode val="factor"/>
              <c:yMode val="factor"/>
              <c:x val="0.06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839297"/>
        <c:crosses val="autoZero"/>
        <c:auto val="1"/>
        <c:lblOffset val="100"/>
        <c:tickLblSkip val="1"/>
        <c:noMultiLvlLbl val="0"/>
      </c:catAx>
      <c:valAx>
        <c:axId val="49839297"/>
        <c:scaling>
          <c:orientation val="minMax"/>
        </c:scaling>
        <c:axPos val="l"/>
        <c:delete val="1"/>
        <c:majorTickMark val="out"/>
        <c:minorTickMark val="none"/>
        <c:tickLblPos val="nextTo"/>
        <c:crossAx val="12994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Partenariat</a:t>
            </a:r>
          </a:p>
        </c:rich>
      </c:tx>
      <c:layout>
        <c:manualLayout>
          <c:xMode val="factor"/>
          <c:yMode val="factor"/>
          <c:x val="-0.359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125"/>
          <c:w val="0.95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Partn!$Y$12:$Y$23</c:f>
              <c:strCache>
                <c:ptCount val="12"/>
                <c:pt idx="0">
                  <c:v>59. Decideurs Politiques</c:v>
                </c:pt>
                <c:pt idx="1">
                  <c:v>60. Secteur Prive</c:v>
                </c:pt>
                <c:pt idx="2">
                  <c:v>61. ONG's</c:v>
                </c:pt>
                <c:pt idx="3">
                  <c:v>62. Partenariats Actifs</c:v>
                </c:pt>
                <c:pt idx="4">
                  <c:v>63. Suivi de l'efficacite </c:v>
                </c:pt>
                <c:pt idx="5">
                  <c:v>64. Avantages Financiers</c:v>
                </c:pt>
                <c:pt idx="6">
                  <c:v>65. Competences Techniques</c:v>
                </c:pt>
                <c:pt idx="7">
                  <c:v>66. Nouveaux reseaux</c:v>
                </c:pt>
                <c:pt idx="8">
                  <c:v>67. Partage d'informations</c:v>
                </c:pt>
                <c:pt idx="9">
                  <c:v>68. Renforcer la confiance</c:v>
                </c:pt>
                <c:pt idx="10">
                  <c:v>69. Contributions des Partenaires</c:v>
                </c:pt>
                <c:pt idx="11">
                  <c:v>70. Partage des benefices</c:v>
                </c:pt>
              </c:strCache>
            </c:strRef>
          </c:cat>
          <c:val>
            <c:numRef>
              <c:f>Partn!$W$12:$W$23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Partn!$Y$12:$Y$23</c:f>
              <c:strCache>
                <c:ptCount val="12"/>
                <c:pt idx="0">
                  <c:v>59. Decideurs Politiques</c:v>
                </c:pt>
                <c:pt idx="1">
                  <c:v>60. Secteur Prive</c:v>
                </c:pt>
                <c:pt idx="2">
                  <c:v>61. ONG's</c:v>
                </c:pt>
                <c:pt idx="3">
                  <c:v>62. Partenariats Actifs</c:v>
                </c:pt>
                <c:pt idx="4">
                  <c:v>63. Suivi de l'efficacite </c:v>
                </c:pt>
                <c:pt idx="5">
                  <c:v>64. Avantages Financiers</c:v>
                </c:pt>
                <c:pt idx="6">
                  <c:v>65. Competences Techniques</c:v>
                </c:pt>
                <c:pt idx="7">
                  <c:v>66. Nouveaux reseaux</c:v>
                </c:pt>
                <c:pt idx="8">
                  <c:v>67. Partage d'informations</c:v>
                </c:pt>
                <c:pt idx="9">
                  <c:v>68. Renforcer la confiance</c:v>
                </c:pt>
                <c:pt idx="10">
                  <c:v>69. Contributions des Partenaires</c:v>
                </c:pt>
                <c:pt idx="11">
                  <c:v>70. Partage des benefices</c:v>
                </c:pt>
              </c:strCache>
            </c:strRef>
          </c:cat>
          <c:val>
            <c:numRef>
              <c:f>Partn!$X$12:$X$23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</c:ser>
        <c:axId val="12587990"/>
        <c:axId val="46183047"/>
      </c:barChart>
      <c:catAx>
        <c:axId val="125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3047"/>
        <c:crosses val="autoZero"/>
        <c:auto val="1"/>
        <c:lblOffset val="100"/>
        <c:tickLblSkip val="1"/>
        <c:noMultiLvlLbl val="0"/>
      </c:catAx>
      <c:valAx>
        <c:axId val="46183047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7990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20575"/>
          <c:w val="0.289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Scores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125"/>
          <c:w val="0.93475"/>
          <c:h val="0.4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AppOrg!$A$4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AppOrg!$A$5</c:f>
              <c:numCache>
                <c:ptCount val="1"/>
                <c:pt idx="0">
                  <c:v>100</c:v>
                </c:pt>
              </c:numCache>
            </c:numRef>
          </c:val>
        </c:ser>
        <c:axId val="26952180"/>
        <c:axId val="41243029"/>
      </c:barChart>
      <c:catAx>
        <c:axId val="269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 Score   Consensus Score</a:t>
                </a:r>
              </a:p>
            </c:rich>
          </c:tx>
          <c:layout>
            <c:manualLayout>
              <c:xMode val="factor"/>
              <c:yMode val="factor"/>
              <c:x val="0.07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243029"/>
        <c:crosses val="autoZero"/>
        <c:auto val="1"/>
        <c:lblOffset val="100"/>
        <c:tickLblSkip val="1"/>
        <c:noMultiLvlLbl val="0"/>
      </c:catAx>
      <c:valAx>
        <c:axId val="41243029"/>
        <c:scaling>
          <c:orientation val="minMax"/>
        </c:scaling>
        <c:axPos val="l"/>
        <c:delete val="1"/>
        <c:majorTickMark val="out"/>
        <c:minorTickMark val="none"/>
        <c:tickLblPos val="nextTo"/>
        <c:crossAx val="2695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Apprentissage Organisationnel</a:t>
            </a:r>
          </a:p>
        </c:rich>
      </c:tx>
      <c:layout>
        <c:manualLayout>
          <c:xMode val="factor"/>
          <c:yMode val="factor"/>
          <c:x val="-0.277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125"/>
          <c:w val="0.95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AppOrg!$Y$12:$Y$25</c:f>
              <c:strCache>
                <c:ptCount val="14"/>
                <c:pt idx="0">
                  <c:v>71. Evaluation d'Impact</c:v>
                </c:pt>
                <c:pt idx="1">
                  <c:v>72. Suivi du Projet </c:v>
                </c:pt>
                <c:pt idx="2">
                  <c:v>73. Impact atteint</c:v>
                </c:pt>
                <c:pt idx="3">
                  <c:v>74. Analyse Integrale</c:v>
                </c:pt>
                <c:pt idx="4">
                  <c:v>75. Solutions Integrale</c:v>
                </c:pt>
                <c:pt idx="5">
                  <c:v>76. Partage d'information</c:v>
                </c:pt>
                <c:pt idx="6">
                  <c:v>77. Disponibilite de l'Information</c:v>
                </c:pt>
                <c:pt idx="7">
                  <c:v>78. Information Reguliere</c:v>
                </c:pt>
                <c:pt idx="8">
                  <c:v>79. Information Systematique</c:v>
                </c:pt>
                <c:pt idx="9">
                  <c:v>80. Travail d'Equipe Efficace</c:v>
                </c:pt>
                <c:pt idx="10">
                  <c:v>81. Prise de Decision Participative</c:v>
                </c:pt>
                <c:pt idx="11">
                  <c:v>82. Reunion = apprentissage</c:v>
                </c:pt>
                <c:pt idx="12">
                  <c:v>83. Discussions Ouvertes</c:v>
                </c:pt>
                <c:pt idx="13">
                  <c:v>84. Environnement securise</c:v>
                </c:pt>
              </c:strCache>
            </c:strRef>
          </c:cat>
          <c:val>
            <c:numRef>
              <c:f>AppOrg!$W$12:$W$25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AppOrg!$Y$12:$Y$25</c:f>
              <c:strCache>
                <c:ptCount val="14"/>
                <c:pt idx="0">
                  <c:v>71. Evaluation d'Impact</c:v>
                </c:pt>
                <c:pt idx="1">
                  <c:v>72. Suivi du Projet </c:v>
                </c:pt>
                <c:pt idx="2">
                  <c:v>73. Impact atteint</c:v>
                </c:pt>
                <c:pt idx="3">
                  <c:v>74. Analyse Integrale</c:v>
                </c:pt>
                <c:pt idx="4">
                  <c:v>75. Solutions Integrale</c:v>
                </c:pt>
                <c:pt idx="5">
                  <c:v>76. Partage d'information</c:v>
                </c:pt>
                <c:pt idx="6">
                  <c:v>77. Disponibilite de l'Information</c:v>
                </c:pt>
                <c:pt idx="7">
                  <c:v>78. Information Reguliere</c:v>
                </c:pt>
                <c:pt idx="8">
                  <c:v>79. Information Systematique</c:v>
                </c:pt>
                <c:pt idx="9">
                  <c:v>80. Travail d'Equipe Efficace</c:v>
                </c:pt>
                <c:pt idx="10">
                  <c:v>81. Prise de Decision Participative</c:v>
                </c:pt>
                <c:pt idx="11">
                  <c:v>82. Reunion = apprentissage</c:v>
                </c:pt>
                <c:pt idx="12">
                  <c:v>83. Discussions Ouvertes</c:v>
                </c:pt>
                <c:pt idx="13">
                  <c:v>84. Environnement securise</c:v>
                </c:pt>
              </c:strCache>
            </c:strRef>
          </c:cat>
          <c:val>
            <c:numRef>
              <c:f>AppOrg!$X$12:$X$25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</c:ser>
        <c:axId val="45900490"/>
        <c:axId val="10451227"/>
      </c:barChart>
      <c:catAx>
        <c:axId val="4590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51227"/>
        <c:crosses val="autoZero"/>
        <c:auto val="1"/>
        <c:lblOffset val="100"/>
        <c:tickLblSkip val="1"/>
        <c:noMultiLvlLbl val="0"/>
      </c:catAx>
      <c:valAx>
        <c:axId val="10451227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0490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211"/>
          <c:w val="0.289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Scores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307"/>
          <c:w val="0.9335"/>
          <c:h val="0.4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Gouv!$A$4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Gouv!$A$5</c:f>
              <c:numCache>
                <c:ptCount val="1"/>
                <c:pt idx="0">
                  <c:v>100</c:v>
                </c:pt>
              </c:numCache>
            </c:numRef>
          </c:val>
        </c:ser>
        <c:axId val="1397160"/>
        <c:axId val="12574441"/>
      </c:barChart>
      <c:catAx>
        <c:axId val="139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 Score   Consensus Score</a:t>
                </a:r>
              </a:p>
            </c:rich>
          </c:tx>
          <c:layout>
            <c:manualLayout>
              <c:xMode val="factor"/>
              <c:yMode val="factor"/>
              <c:x val="0.08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574441"/>
        <c:crosses val="autoZero"/>
        <c:auto val="1"/>
        <c:lblOffset val="100"/>
        <c:tickLblSkip val="1"/>
        <c:noMultiLvlLbl val="0"/>
      </c:catAx>
      <c:valAx>
        <c:axId val="12574441"/>
        <c:scaling>
          <c:orientation val="minMax"/>
        </c:scaling>
        <c:axPos val="l"/>
        <c:delete val="1"/>
        <c:majorTickMark val="out"/>
        <c:minorTickMark val="none"/>
        <c:tickLblPos val="nextTo"/>
        <c:crossAx val="139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Gouvernance et Gestion Strategique</a:t>
            </a:r>
          </a:p>
        </c:rich>
      </c:tx>
      <c:layout>
        <c:manualLayout>
          <c:xMode val="factor"/>
          <c:yMode val="factor"/>
          <c:x val="-0.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1"/>
          <c:w val="0.958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Gouv!$Y$12:$Y$27</c:f>
              <c:strCache>
                <c:ptCount val="16"/>
                <c:pt idx="0">
                  <c:v>85. Qualité des Rapports Bailleurs</c:v>
                </c:pt>
                <c:pt idx="1">
                  <c:v>86. Rapports répondent aux besoins</c:v>
                </c:pt>
                <c:pt idx="2">
                  <c:v>87. Mobilisation des fonds</c:v>
                </c:pt>
                <c:pt idx="3">
                  <c:v>88. Relations Publiques</c:v>
                </c:pt>
                <c:pt idx="4">
                  <c:v>89. Plaidoyer</c:v>
                </c:pt>
                <c:pt idx="5">
                  <c:v>90. Control Financier</c:v>
                </c:pt>
                <c:pt idx="6">
                  <c:v>91. Definition de Polique</c:v>
                </c:pt>
                <c:pt idx="7">
                  <c:v>92. Direction Strategique</c:v>
                </c:pt>
                <c:pt idx="8">
                  <c:v>93. C.A. Representatif</c:v>
                </c:pt>
                <c:pt idx="9">
                  <c:v>94. Decisions du personnel</c:v>
                </c:pt>
                <c:pt idx="10">
                  <c:v>95. Decisions du C.A.</c:v>
                </c:pt>
                <c:pt idx="11">
                  <c:v>96. Travail Operationnel</c:v>
                </c:pt>
                <c:pt idx="12">
                  <c:v>97. Planification Strategique</c:v>
                </c:pt>
                <c:pt idx="13">
                  <c:v>98. Modification des strategies</c:v>
                </c:pt>
                <c:pt idx="14">
                  <c:v>99. Initiatives Consistantes</c:v>
                </c:pt>
                <c:pt idx="15">
                  <c:v>100. Suivi du progres</c:v>
                </c:pt>
              </c:strCache>
            </c:strRef>
          </c:cat>
          <c:val>
            <c:numRef>
              <c:f>Gouv!$W$12:$W$27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Gouv!$Y$12:$Y$27</c:f>
              <c:strCache>
                <c:ptCount val="16"/>
                <c:pt idx="0">
                  <c:v>85. Qualité des Rapports Bailleurs</c:v>
                </c:pt>
                <c:pt idx="1">
                  <c:v>86. Rapports répondent aux besoins</c:v>
                </c:pt>
                <c:pt idx="2">
                  <c:v>87. Mobilisation des fonds</c:v>
                </c:pt>
                <c:pt idx="3">
                  <c:v>88. Relations Publiques</c:v>
                </c:pt>
                <c:pt idx="4">
                  <c:v>89. Plaidoyer</c:v>
                </c:pt>
                <c:pt idx="5">
                  <c:v>90. Control Financier</c:v>
                </c:pt>
                <c:pt idx="6">
                  <c:v>91. Definition de Polique</c:v>
                </c:pt>
                <c:pt idx="7">
                  <c:v>92. Direction Strategique</c:v>
                </c:pt>
                <c:pt idx="8">
                  <c:v>93. C.A. Representatif</c:v>
                </c:pt>
                <c:pt idx="9">
                  <c:v>94. Decisions du personnel</c:v>
                </c:pt>
                <c:pt idx="10">
                  <c:v>95. Decisions du C.A.</c:v>
                </c:pt>
                <c:pt idx="11">
                  <c:v>96. Travail Operationnel</c:v>
                </c:pt>
                <c:pt idx="12">
                  <c:v>97. Planification Strategique</c:v>
                </c:pt>
                <c:pt idx="13">
                  <c:v>98. Modification des strategies</c:v>
                </c:pt>
                <c:pt idx="14">
                  <c:v>99. Initiatives Consistantes</c:v>
                </c:pt>
                <c:pt idx="15">
                  <c:v>100. Suivi du progres</c:v>
                </c:pt>
              </c:strCache>
            </c:strRef>
          </c:cat>
          <c:val>
            <c:numRef>
              <c:f>Gouv!$X$12:$X$27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axId val="35642942"/>
        <c:axId val="52351023"/>
      </c:barChart>
      <c:catAx>
        <c:axId val="3564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1023"/>
        <c:crosses val="autoZero"/>
        <c:auto val="1"/>
        <c:lblOffset val="100"/>
        <c:tickLblSkip val="1"/>
        <c:noMultiLvlLbl val="0"/>
      </c:catAx>
      <c:valAx>
        <c:axId val="5235102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42942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945"/>
          <c:w val="0.289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Standardisees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3925"/>
          <c:w val="0.892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Aperçu!$I$5:$I$12</c:f>
              <c:strCache/>
            </c:strRef>
          </c:cat>
          <c:val>
            <c:numRef>
              <c:f>Aperçu!$G$5:$G$12</c:f>
              <c:numCache/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Aperçu!$I$5:$I$12</c:f>
              <c:strCache/>
            </c:strRef>
          </c:cat>
          <c:val>
            <c:numRef>
              <c:f>Aperçu!$H$5:$H$12</c:f>
              <c:numCache/>
            </c:numRef>
          </c:val>
        </c:ser>
        <c:axId val="2462216"/>
        <c:axId val="22159945"/>
      </c:barChart>
      <c:catAx>
        <c:axId val="246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Domaines de Competence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9945"/>
        <c:crosses val="autoZero"/>
        <c:auto val="1"/>
        <c:lblOffset val="100"/>
        <c:tickLblSkip val="1"/>
        <c:noMultiLvlLbl val="0"/>
      </c:catAx>
      <c:valAx>
        <c:axId val="22159945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216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75"/>
          <c:y val="0.1395"/>
          <c:w val="0.611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Standardisees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3415"/>
          <c:w val="0.85825"/>
          <c:h val="0.542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Capacity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Aperçu!$C$38:$C$45</c:f>
              <c:strCache/>
            </c:strRef>
          </c:cat>
          <c:val>
            <c:numRef>
              <c:f>Aperçu!$G$5:$G$12</c:f>
              <c:numCache/>
            </c:numRef>
          </c:val>
        </c:ser>
        <c:ser>
          <c:idx val="0"/>
          <c:order val="1"/>
          <c:tx>
            <c:v>Consensus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Aperçu!$C$38:$C$45</c:f>
              <c:strCache/>
            </c:strRef>
          </c:cat>
          <c:val>
            <c:numRef>
              <c:f>Aperçu!$H$5:$H$12</c:f>
              <c:numCache/>
            </c:numRef>
          </c:val>
        </c:ser>
        <c:axId val="65221778"/>
        <c:axId val="50125091"/>
      </c:barChart>
      <c:lineChart>
        <c:grouping val="standard"/>
        <c:varyColors val="0"/>
        <c:ser>
          <c:idx val="2"/>
          <c:order val="2"/>
          <c:tx>
            <c:v>Cohort Cap Mean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Aperçu!$A$38:$A$45</c:f>
              <c:numCache/>
            </c:numRef>
          </c:val>
          <c:smooth val="0"/>
        </c:ser>
        <c:ser>
          <c:idx val="3"/>
          <c:order val="3"/>
          <c:tx>
            <c:v>Cohort Cons Mean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Aperçu!$B$38:$B$45</c:f>
              <c:numCache/>
            </c:numRef>
          </c:val>
          <c:smooth val="0"/>
        </c:ser>
        <c:axId val="48472636"/>
        <c:axId val="33600541"/>
      </c:lineChart>
      <c:catAx>
        <c:axId val="6522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Domaine de competence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5091"/>
        <c:crosses val="autoZero"/>
        <c:auto val="0"/>
        <c:lblOffset val="100"/>
        <c:tickLblSkip val="1"/>
        <c:noMultiLvlLbl val="0"/>
      </c:catAx>
      <c:valAx>
        <c:axId val="50125091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 moyenne graduee</a:t>
                </a:r>
              </a:p>
            </c:rich>
          </c:tx>
          <c:layout>
            <c:manualLayout>
              <c:xMode val="factor"/>
              <c:yMode val="factor"/>
              <c:x val="-0.036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21778"/>
        <c:crossesAt val="1"/>
        <c:crossBetween val="between"/>
        <c:dispUnits/>
        <c:majorUnit val="20"/>
      </c:valAx>
      <c:catAx>
        <c:axId val="484726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600541"/>
        <c:crosses val="autoZero"/>
        <c:auto val="0"/>
        <c:lblOffset val="100"/>
        <c:tickLblSkip val="1"/>
        <c:noMultiLvlLbl val="0"/>
      </c:catAx>
      <c:valAx>
        <c:axId val="33600541"/>
        <c:scaling>
          <c:orientation val="minMax"/>
          <c:max val="100"/>
          <c:min val="2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6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25"/>
          <c:y val="0.15025"/>
          <c:w val="0.72325"/>
          <c:h val="0.1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des Notes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8175"/>
          <c:w val="0.92625"/>
          <c:h val="0.4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GRH!$A$4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GRH!$A$5</c:f>
              <c:numCache>
                <c:ptCount val="1"/>
                <c:pt idx="0">
                  <c:v>100</c:v>
                </c:pt>
              </c:numCache>
            </c:numRef>
          </c:val>
        </c:ser>
        <c:axId val="59120"/>
        <c:axId val="532081"/>
      </c:barChart>
      <c:catAx>
        <c:axId val="59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 Capacite   Note Consensus</a:t>
                </a:r>
              </a:p>
            </c:rich>
          </c:tx>
          <c:layout>
            <c:manualLayout>
              <c:xMode val="factor"/>
              <c:yMode val="factor"/>
              <c:x val="0.064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2081"/>
        <c:crosses val="autoZero"/>
        <c:auto val="1"/>
        <c:lblOffset val="100"/>
        <c:tickLblSkip val="1"/>
        <c:noMultiLvlLbl val="0"/>
      </c:catAx>
      <c:valAx>
        <c:axId val="532081"/>
        <c:scaling>
          <c:orientation val="minMax"/>
        </c:scaling>
        <c:axPos val="l"/>
        <c:delete val="1"/>
        <c:majorTickMark val="out"/>
        <c:minorTickMark val="none"/>
        <c:tickLblPos val="nextTo"/>
        <c:crossAx val="59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Gestion des Ressources Humaines</a:t>
            </a:r>
          </a:p>
        </c:rich>
      </c:tx>
      <c:layout>
        <c:manualLayout>
          <c:xMode val="factor"/>
          <c:yMode val="factor"/>
          <c:x val="-0.289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9"/>
          <c:w val="0.958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GRH!$Y$12:$Y$24</c:f>
              <c:strCache>
                <c:ptCount val="13"/>
                <c:pt idx="0">
                  <c:v>1. Formation du Personnel</c:v>
                </c:pt>
                <c:pt idx="1">
                  <c:v>2. Effet de la Formation</c:v>
                </c:pt>
                <c:pt idx="2">
                  <c:v>3. Competences du Personnel</c:v>
                </c:pt>
                <c:pt idx="3">
                  <c:v>4. Nombre de Personnels</c:v>
                </c:pt>
                <c:pt idx="4">
                  <c:v>5. Diversite du Personnel</c:v>
                </c:pt>
                <c:pt idx="5">
                  <c:v>6. Recrutement</c:v>
                </c:pt>
                <c:pt idx="6">
                  <c:v>7. Compensation</c:v>
                </c:pt>
                <c:pt idx="7">
                  <c:v>8. Evaluation du Personnel</c:v>
                </c:pt>
                <c:pt idx="8">
                  <c:v>9. Promotion</c:v>
                </c:pt>
                <c:pt idx="9">
                  <c:v>10. Resolution des Conflits</c:v>
                </c:pt>
                <c:pt idx="10">
                  <c:v>11. Dotation en personnel</c:v>
                </c:pt>
                <c:pt idx="11">
                  <c:v>12. Supervision</c:v>
                </c:pt>
                <c:pt idx="12">
                  <c:v>13. Interactions de Supervision</c:v>
                </c:pt>
              </c:strCache>
            </c:strRef>
          </c:cat>
          <c:val>
            <c:numRef>
              <c:f>GRH!$W$12:$W$24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GRH!$Y$12:$Y$24</c:f>
              <c:strCache>
                <c:ptCount val="13"/>
                <c:pt idx="0">
                  <c:v>1. Formation du Personnel</c:v>
                </c:pt>
                <c:pt idx="1">
                  <c:v>2. Effet de la Formation</c:v>
                </c:pt>
                <c:pt idx="2">
                  <c:v>3. Competences du Personnel</c:v>
                </c:pt>
                <c:pt idx="3">
                  <c:v>4. Nombre de Personnels</c:v>
                </c:pt>
                <c:pt idx="4">
                  <c:v>5. Diversite du Personnel</c:v>
                </c:pt>
                <c:pt idx="5">
                  <c:v>6. Recrutement</c:v>
                </c:pt>
                <c:pt idx="6">
                  <c:v>7. Compensation</c:v>
                </c:pt>
                <c:pt idx="7">
                  <c:v>8. Evaluation du Personnel</c:v>
                </c:pt>
                <c:pt idx="8">
                  <c:v>9. Promotion</c:v>
                </c:pt>
                <c:pt idx="9">
                  <c:v>10. Resolution des Conflits</c:v>
                </c:pt>
                <c:pt idx="10">
                  <c:v>11. Dotation en personnel</c:v>
                </c:pt>
                <c:pt idx="11">
                  <c:v>12. Supervision</c:v>
                </c:pt>
                <c:pt idx="12">
                  <c:v>13. Interactions de Supervision</c:v>
                </c:pt>
              </c:strCache>
            </c:strRef>
          </c:cat>
          <c:val>
            <c:numRef>
              <c:f>GRH!$X$12:$X$24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axId val="33969414"/>
        <c:axId val="37289271"/>
      </c:barChart>
      <c:catAx>
        <c:axId val="3396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9271"/>
        <c:crosses val="autoZero"/>
        <c:auto val="1"/>
        <c:lblOffset val="100"/>
        <c:tickLblSkip val="1"/>
        <c:noMultiLvlLbl val="0"/>
      </c:catAx>
      <c:valAx>
        <c:axId val="37289271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9414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"/>
          <c:y val="0.203"/>
          <c:w val="0.289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des Notes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31875"/>
          <c:w val="0.93075"/>
          <c:h val="0.3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GRF!$A$4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GRF!$A$5</c:f>
              <c:numCache>
                <c:ptCount val="1"/>
                <c:pt idx="0">
                  <c:v>100</c:v>
                </c:pt>
              </c:numCache>
            </c:numRef>
          </c:val>
        </c:ser>
        <c:axId val="52342820"/>
        <c:axId val="1323333"/>
      </c:barChart>
      <c:catAx>
        <c:axId val="5234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 Capacite  Notes Consensus
</a:t>
                </a:r>
              </a:p>
            </c:rich>
          </c:tx>
          <c:layout>
            <c:manualLayout>
              <c:xMode val="factor"/>
              <c:yMode val="factor"/>
              <c:x val="0.1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23333"/>
        <c:crosses val="autoZero"/>
        <c:auto val="1"/>
        <c:lblOffset val="100"/>
        <c:tickLblSkip val="1"/>
        <c:noMultiLvlLbl val="0"/>
      </c:catAx>
      <c:valAx>
        <c:axId val="1323333"/>
        <c:scaling>
          <c:orientation val="minMax"/>
        </c:scaling>
        <c:axPos val="l"/>
        <c:delete val="1"/>
        <c:majorTickMark val="out"/>
        <c:minorTickMark val="none"/>
        <c:tickLblPos val="nextTo"/>
        <c:crossAx val="5234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Gestion des Ressources Financieres</a:t>
            </a:r>
          </a:p>
        </c:rich>
      </c:tx>
      <c:layout>
        <c:manualLayout>
          <c:xMode val="factor"/>
          <c:yMode val="factor"/>
          <c:x val="-0.207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1"/>
          <c:w val="0.9582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GRF!$Y$12:$Y$27</c:f>
              <c:strCache>
                <c:ptCount val="16"/>
                <c:pt idx="0">
                  <c:v>14. Equilibrer les finances</c:v>
                </c:pt>
                <c:pt idx="1">
                  <c:v>15. Budgetisation = prioritisation</c:v>
                </c:pt>
                <c:pt idx="2">
                  <c:v>16. Previsions exactes</c:v>
                </c:pt>
                <c:pt idx="3">
                  <c:v>17. Modification des depenses</c:v>
                </c:pt>
                <c:pt idx="4">
                  <c:v>18. Mesures de contingence</c:v>
                </c:pt>
                <c:pt idx="5">
                  <c:v>19. Gestion de liquidité</c:v>
                </c:pt>
                <c:pt idx="6">
                  <c:v>20. Financement prive</c:v>
                </c:pt>
                <c:pt idx="7">
                  <c:v>21. Financement public</c:v>
                </c:pt>
                <c:pt idx="8">
                  <c:v>22. Fondations / Bilateraux</c:v>
                </c:pt>
                <c:pt idx="9">
                  <c:v>23. Financement prive</c:v>
                </c:pt>
                <c:pt idx="10">
                  <c:v>24. Financement Public</c:v>
                </c:pt>
                <c:pt idx="11">
                  <c:v>25. Fondations / Bilateraux</c:v>
                </c:pt>
                <c:pt idx="12">
                  <c:v>26. Activites du Projet</c:v>
                </c:pt>
                <c:pt idx="13">
                  <c:v>27. Infrastructure</c:v>
                </c:pt>
                <c:pt idx="14">
                  <c:v>28. Communication</c:v>
                </c:pt>
                <c:pt idx="15">
                  <c:v>29. Transport</c:v>
                </c:pt>
              </c:strCache>
            </c:strRef>
          </c:cat>
          <c:val>
            <c:numRef>
              <c:f>GRF!$W$12:$W$27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GRF!$Y$12:$Y$27</c:f>
              <c:strCache>
                <c:ptCount val="16"/>
                <c:pt idx="0">
                  <c:v>14. Equilibrer les finances</c:v>
                </c:pt>
                <c:pt idx="1">
                  <c:v>15. Budgetisation = prioritisation</c:v>
                </c:pt>
                <c:pt idx="2">
                  <c:v>16. Previsions exactes</c:v>
                </c:pt>
                <c:pt idx="3">
                  <c:v>17. Modification des depenses</c:v>
                </c:pt>
                <c:pt idx="4">
                  <c:v>18. Mesures de contingence</c:v>
                </c:pt>
                <c:pt idx="5">
                  <c:v>19. Gestion de liquidité</c:v>
                </c:pt>
                <c:pt idx="6">
                  <c:v>20. Financement prive</c:v>
                </c:pt>
                <c:pt idx="7">
                  <c:v>21. Financement public</c:v>
                </c:pt>
                <c:pt idx="8">
                  <c:v>22. Fondations / Bilateraux</c:v>
                </c:pt>
                <c:pt idx="9">
                  <c:v>23. Financement prive</c:v>
                </c:pt>
                <c:pt idx="10">
                  <c:v>24. Financement Public</c:v>
                </c:pt>
                <c:pt idx="11">
                  <c:v>25. Fondations / Bilateraux</c:v>
                </c:pt>
                <c:pt idx="12">
                  <c:v>26. Activites du Projet</c:v>
                </c:pt>
                <c:pt idx="13">
                  <c:v>27. Infrastructure</c:v>
                </c:pt>
                <c:pt idx="14">
                  <c:v>28. Communication</c:v>
                </c:pt>
                <c:pt idx="15">
                  <c:v>29. Transport</c:v>
                </c:pt>
              </c:strCache>
            </c:strRef>
          </c:cat>
          <c:val>
            <c:numRef>
              <c:f>GRF!$X$12:$X$27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axId val="4788730"/>
        <c:axId val="43098571"/>
      </c:barChart>
      <c:catAx>
        <c:axId val="478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8571"/>
        <c:crosses val="autoZero"/>
        <c:auto val="1"/>
        <c:lblOffset val="100"/>
        <c:tickLblSkip val="1"/>
        <c:noMultiLvlLbl val="0"/>
      </c:catAx>
      <c:valAx>
        <c:axId val="43098571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730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75"/>
          <c:y val="0.2055"/>
          <c:w val="0.298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des Notes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85"/>
          <c:w val="0.935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PartEq!$A$4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PartEq!$A$5</c:f>
              <c:numCache>
                <c:ptCount val="1"/>
                <c:pt idx="0">
                  <c:v>100</c:v>
                </c:pt>
              </c:numCache>
            </c:numRef>
          </c:val>
        </c:ser>
        <c:axId val="25185752"/>
        <c:axId val="25345177"/>
      </c:barChart>
      <c:catAx>
        <c:axId val="2518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Notes Capacite  Notes Consensus</a:t>
                </a:r>
              </a:p>
            </c:rich>
          </c:tx>
          <c:layout>
            <c:manualLayout>
              <c:xMode val="factor"/>
              <c:yMode val="factor"/>
              <c:x val="0.06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345177"/>
        <c:crosses val="autoZero"/>
        <c:auto val="1"/>
        <c:lblOffset val="100"/>
        <c:tickLblSkip val="1"/>
        <c:noMultiLvlLbl val="0"/>
      </c:catAx>
      <c:valAx>
        <c:axId val="25345177"/>
        <c:scaling>
          <c:orientation val="minMax"/>
        </c:scaling>
        <c:axPos val="l"/>
        <c:delete val="1"/>
        <c:majorTickMark val="out"/>
        <c:minorTickMark val="none"/>
        <c:tickLblPos val="nextTo"/>
        <c:crossAx val="2518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Equitable</a:t>
            </a:r>
          </a:p>
        </c:rich>
      </c:tx>
      <c:layout>
        <c:manualLayout>
          <c:xMode val="factor"/>
          <c:yMode val="factor"/>
          <c:x val="-0.255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1"/>
          <c:w val="0.9582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Capacity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PartEq!$Y$12:$Y$24</c:f>
              <c:strCache>
                <c:ptCount val="13"/>
                <c:pt idx="0">
                  <c:v>30. Evaluation des Besoins</c:v>
                </c:pt>
                <c:pt idx="1">
                  <c:v>31. Conception du Projet</c:v>
                </c:pt>
                <c:pt idx="2">
                  <c:v>32. Mise en œuvre</c:v>
                </c:pt>
                <c:pt idx="3">
                  <c:v>33. Suivi</c:v>
                </c:pt>
                <c:pt idx="4">
                  <c:v>34. Evaluation d'Impact</c:v>
                </c:pt>
                <c:pt idx="5">
                  <c:v>35. Acces Equitable</c:v>
                </c:pt>
                <c:pt idx="6">
                  <c:v>36. Avantage Equitable</c:v>
                </c:pt>
                <c:pt idx="7">
                  <c:v>37. Promotion de l'Equite</c:v>
                </c:pt>
                <c:pt idx="8">
                  <c:v>38. Besoins Changeants</c:v>
                </c:pt>
                <c:pt idx="9">
                  <c:v>39. Modifier aux besoins</c:v>
                </c:pt>
                <c:pt idx="10">
                  <c:v>40. Competences du Leadership Local </c:v>
                </c:pt>
                <c:pt idx="11">
                  <c:v>41. Connaissance Locale</c:v>
                </c:pt>
                <c:pt idx="12">
                  <c:v>42. Dialogue pour la participation</c:v>
                </c:pt>
              </c:strCache>
            </c:strRef>
          </c:cat>
          <c:val>
            <c:numRef>
              <c:f>PartEq!$W$12:$W$24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PartEq!$Y$12:$Y$24</c:f>
              <c:strCache>
                <c:ptCount val="13"/>
                <c:pt idx="0">
                  <c:v>30. Evaluation des Besoins</c:v>
                </c:pt>
                <c:pt idx="1">
                  <c:v>31. Conception du Projet</c:v>
                </c:pt>
                <c:pt idx="2">
                  <c:v>32. Mise en œuvre</c:v>
                </c:pt>
                <c:pt idx="3">
                  <c:v>33. Suivi</c:v>
                </c:pt>
                <c:pt idx="4">
                  <c:v>34. Evaluation d'Impact</c:v>
                </c:pt>
                <c:pt idx="5">
                  <c:v>35. Acces Equitable</c:v>
                </c:pt>
                <c:pt idx="6">
                  <c:v>36. Avantage Equitable</c:v>
                </c:pt>
                <c:pt idx="7">
                  <c:v>37. Promotion de l'Equite</c:v>
                </c:pt>
                <c:pt idx="8">
                  <c:v>38. Besoins Changeants</c:v>
                </c:pt>
                <c:pt idx="9">
                  <c:v>39. Modifier aux besoins</c:v>
                </c:pt>
                <c:pt idx="10">
                  <c:v>40. Competences du Leadership Local </c:v>
                </c:pt>
                <c:pt idx="11">
                  <c:v>41. Connaissance Locale</c:v>
                </c:pt>
                <c:pt idx="12">
                  <c:v>42. Dialogue pour la participation</c:v>
                </c:pt>
              </c:strCache>
            </c:strRef>
          </c:cat>
          <c:val>
            <c:numRef>
              <c:f>PartEq!$X$12:$X$24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axId val="11909998"/>
        <c:axId val="40081119"/>
      </c:barChart>
      <c:catAx>
        <c:axId val="1190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1119"/>
        <c:crosses val="autoZero"/>
        <c:auto val="1"/>
        <c:lblOffset val="100"/>
        <c:tickLblSkip val="1"/>
        <c:noMultiLvlLbl val="0"/>
      </c:catAx>
      <c:valAx>
        <c:axId val="40081119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9998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223"/>
          <c:w val="0.289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ek31111"/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ek2"/>
  <sheetViews>
    <sheetView workbookViewId="0" zoomScale="125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ek3"/>
  <sheetViews>
    <sheetView workbookViewId="0" zoomScale="125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ek31"/>
  <sheetViews>
    <sheetView workbookViewId="0" zoomScale="125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iek311"/>
  <sheetViews>
    <sheetView workbookViewId="0" zoomScale="125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iek3111"/>
  <sheetViews>
    <sheetView workbookViewId="0" zoomScale="125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iek32"/>
  <sheetViews>
    <sheetView workbookViewId="0" zoomScale="125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0.13125</cdr:y>
    </cdr:from>
    <cdr:to>
      <cdr:x>0.05</cdr:x>
      <cdr:y>0.19075</cdr:y>
    </cdr:to>
    <cdr:sp>
      <cdr:nvSpPr>
        <cdr:cNvPr id="1" name="Rectangle 3"/>
        <cdr:cNvSpPr>
          <a:spLocks/>
        </cdr:cNvSpPr>
      </cdr:nvSpPr>
      <cdr:spPr>
        <a:xfrm>
          <a:off x="0" y="447675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FRM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-0.00075</cdr:x>
      <cdr:y>0.06125</cdr:y>
    </cdr:from>
    <cdr:to>
      <cdr:x>0.06975</cdr:x>
      <cdr:y>0.104</cdr:y>
    </cdr:to>
    <cdr:sp>
      <cdr:nvSpPr>
        <cdr:cNvPr id="2" name="Rectangle 4"/>
        <cdr:cNvSpPr>
          <a:spLocks/>
        </cdr:cNvSpPr>
      </cdr:nvSpPr>
      <cdr:spPr>
        <a:xfrm>
          <a:off x="0" y="209550"/>
          <a:ext cx="285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HRM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-0.00075</cdr:x>
      <cdr:y>0.1915</cdr:y>
    </cdr:from>
    <cdr:to>
      <cdr:x>0.06975</cdr:x>
      <cdr:y>0.2345</cdr:y>
    </cdr:to>
    <cdr:sp>
      <cdr:nvSpPr>
        <cdr:cNvPr id="3" name="Rectangle 6"/>
        <cdr:cNvSpPr>
          <a:spLocks/>
        </cdr:cNvSpPr>
      </cdr:nvSpPr>
      <cdr:spPr>
        <a:xfrm>
          <a:off x="0" y="647700"/>
          <a:ext cx="285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Partn.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-0.00075</cdr:x>
      <cdr:y>0.257</cdr:y>
    </cdr:from>
    <cdr:to>
      <cdr:x>0.06975</cdr:x>
      <cdr:y>0.29975</cdr:y>
    </cdr:to>
    <cdr:sp>
      <cdr:nvSpPr>
        <cdr:cNvPr id="4" name="Rectangle 7"/>
        <cdr:cNvSpPr>
          <a:spLocks/>
        </cdr:cNvSpPr>
      </cdr:nvSpPr>
      <cdr:spPr>
        <a:xfrm>
          <a:off x="0" y="876300"/>
          <a:ext cx="285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Sust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0.19775</cdr:x>
      <cdr:y>-0.00075</cdr:y>
    </cdr:from>
    <cdr:to>
      <cdr:x>0.25875</cdr:x>
      <cdr:y>0.04175</cdr:y>
    </cdr:to>
    <cdr:sp>
      <cdr:nvSpPr>
        <cdr:cNvPr id="5" name="Rectangle 8"/>
        <cdr:cNvSpPr>
          <a:spLocks/>
        </cdr:cNvSpPr>
      </cdr:nvSpPr>
      <cdr:spPr>
        <a:xfrm>
          <a:off x="790575" y="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0.28825</cdr:x>
      <cdr:y>-0.00075</cdr:y>
    </cdr:from>
    <cdr:to>
      <cdr:x>0.38775</cdr:x>
      <cdr:y>0.04175</cdr:y>
    </cdr:to>
    <cdr:sp>
      <cdr:nvSpPr>
        <cdr:cNvPr id="6" name="Rectangle 9"/>
        <cdr:cNvSpPr>
          <a:spLocks/>
        </cdr:cNvSpPr>
      </cdr:nvSpPr>
      <cdr:spPr>
        <a:xfrm>
          <a:off x="1152525" y="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Eq.Part.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-0.00075</cdr:x>
      <cdr:y>-0.00075</cdr:y>
    </cdr:from>
    <cdr:to>
      <cdr:x>0.03775</cdr:x>
      <cdr:y>0.04175</cdr:y>
    </cdr:to>
    <cdr:sp>
      <cdr:nvSpPr>
        <cdr:cNvPr id="7" name="Rectangle 10"/>
        <cdr:cNvSpPr>
          <a:spLocks/>
        </cdr:cNvSpPr>
      </cdr:nvSpPr>
      <cdr:spPr>
        <a:xfrm>
          <a:off x="0" y="0"/>
          <a:ext cx="152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</a:p>
      </cdr:txBody>
    </cdr:sp>
  </cdr:relSizeAnchor>
  <cdr:relSizeAnchor xmlns:cdr="http://schemas.openxmlformats.org/drawingml/2006/chartDrawing">
    <cdr:from>
      <cdr:x>0.1295</cdr:x>
      <cdr:y>0.77575</cdr:y>
    </cdr:from>
    <cdr:to>
      <cdr:x>0.2875</cdr:x>
      <cdr:y>0.83525</cdr:y>
    </cdr:to>
    <cdr:sp>
      <cdr:nvSpPr>
        <cdr:cNvPr id="8" name="Rectangle 11"/>
        <cdr:cNvSpPr>
          <a:spLocks/>
        </cdr:cNvSpPr>
      </cdr:nvSpPr>
      <cdr:spPr>
        <a:xfrm>
          <a:off x="514350" y="26574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Faible capacite/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faible consensus</a:t>
          </a:r>
        </a:p>
      </cdr:txBody>
    </cdr:sp>
  </cdr:relSizeAnchor>
  <cdr:relSizeAnchor xmlns:cdr="http://schemas.openxmlformats.org/drawingml/2006/chartDrawing">
    <cdr:from>
      <cdr:x>0.8025</cdr:x>
      <cdr:y>0.762</cdr:y>
    </cdr:from>
    <cdr:to>
      <cdr:x>0.96025</cdr:x>
      <cdr:y>0.833</cdr:y>
    </cdr:to>
    <cdr:sp>
      <cdr:nvSpPr>
        <cdr:cNvPr id="9" name="Rectangle 14"/>
        <cdr:cNvSpPr>
          <a:spLocks/>
        </cdr:cNvSpPr>
      </cdr:nvSpPr>
      <cdr:spPr>
        <a:xfrm>
          <a:off x="3209925" y="2609850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capacite eleve /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faible consensus /
</a:t>
          </a:r>
        </a:p>
      </cdr:txBody>
    </cdr:sp>
  </cdr:relSizeAnchor>
  <cdr:relSizeAnchor xmlns:cdr="http://schemas.openxmlformats.org/drawingml/2006/chartDrawing">
    <cdr:from>
      <cdr:x>0.8025</cdr:x>
      <cdr:y>0.129</cdr:y>
    </cdr:from>
    <cdr:to>
      <cdr:x>0.96025</cdr:x>
      <cdr:y>0.18875</cdr:y>
    </cdr:to>
    <cdr:sp>
      <cdr:nvSpPr>
        <cdr:cNvPr id="10" name="Rectangle 15"/>
        <cdr:cNvSpPr>
          <a:spLocks/>
        </cdr:cNvSpPr>
      </cdr:nvSpPr>
      <cdr:spPr>
        <a:xfrm>
          <a:off x="3209925" y="43815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Capacite eleve /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Consensus eleve</a:t>
          </a:r>
        </a:p>
      </cdr:txBody>
    </cdr:sp>
  </cdr:relSizeAnchor>
  <cdr:relSizeAnchor xmlns:cdr="http://schemas.openxmlformats.org/drawingml/2006/chartDrawing">
    <cdr:from>
      <cdr:x>0.1295</cdr:x>
      <cdr:y>0.129</cdr:y>
    </cdr:from>
    <cdr:to>
      <cdr:x>0.2875</cdr:x>
      <cdr:y>0.18875</cdr:y>
    </cdr:to>
    <cdr:sp>
      <cdr:nvSpPr>
        <cdr:cNvPr id="11" name="Rectangle 16"/>
        <cdr:cNvSpPr>
          <a:spLocks/>
        </cdr:cNvSpPr>
      </cdr:nvSpPr>
      <cdr:spPr>
        <a:xfrm>
          <a:off x="514350" y="43815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Faible capacite /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Consensus eleve</a:t>
          </a:r>
        </a:p>
      </cdr:txBody>
    </cdr:sp>
  </cdr:relSizeAnchor>
  <cdr:relSizeAnchor xmlns:cdr="http://schemas.openxmlformats.org/drawingml/2006/chartDrawing">
    <cdr:from>
      <cdr:x>0.36575</cdr:x>
      <cdr:y>0.06125</cdr:y>
    </cdr:from>
    <cdr:to>
      <cdr:x>0.745</cdr:x>
      <cdr:y>0.13275</cdr:y>
    </cdr:to>
    <cdr:sp>
      <cdr:nvSpPr>
        <cdr:cNvPr id="12" name="Rectangle 17"/>
        <cdr:cNvSpPr>
          <a:spLocks/>
        </cdr:cNvSpPr>
      </cdr:nvSpPr>
      <cdr:spPr>
        <a:xfrm>
          <a:off x="1457325" y="209550"/>
          <a:ext cx="1524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Organisational Capacities</a:t>
          </a:r>
        </a:p>
      </cdr:txBody>
    </cdr:sp>
  </cdr:relSizeAnchor>
  <cdr:relSizeAnchor xmlns:cdr="http://schemas.openxmlformats.org/drawingml/2006/chartDrawing">
    <cdr:from>
      <cdr:x>0.08825</cdr:x>
      <cdr:y>-0.00075</cdr:y>
    </cdr:from>
    <cdr:to>
      <cdr:x>0.19775</cdr:x>
      <cdr:y>0.04175</cdr:y>
    </cdr:to>
    <cdr:sp>
      <cdr:nvSpPr>
        <cdr:cNvPr id="13" name="Rectangle 18"/>
        <cdr:cNvSpPr>
          <a:spLocks/>
        </cdr:cNvSpPr>
      </cdr:nvSpPr>
      <cdr:spPr>
        <a:xfrm>
          <a:off x="352425" y="0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Moyenne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0.9425</cdr:y>
    </cdr:from>
    <cdr:to>
      <cdr:x>0.19625</cdr:x>
      <cdr:y>0.9765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5391150"/>
          <a:ext cx="1590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Etablir des liaisons avec:</a:t>
          </a:r>
        </a:p>
      </cdr:txBody>
    </cdr:sp>
  </cdr:relSizeAnchor>
  <cdr:relSizeAnchor xmlns:cdr="http://schemas.openxmlformats.org/drawingml/2006/chartDrawing">
    <cdr:from>
      <cdr:x>0.024</cdr:x>
      <cdr:y>0.9945</cdr:y>
    </cdr:from>
    <cdr:to>
      <cdr:x>0.2085</cdr:x>
      <cdr:y>0.996</cdr:y>
    </cdr:to>
    <cdr:sp>
      <cdr:nvSpPr>
        <cdr:cNvPr id="2" name="Line 2"/>
        <cdr:cNvSpPr>
          <a:spLocks/>
        </cdr:cNvSpPr>
      </cdr:nvSpPr>
      <cdr:spPr>
        <a:xfrm flipV="1">
          <a:off x="219075" y="568642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0.9945</cdr:y>
    </cdr:from>
    <cdr:to>
      <cdr:x>0.01275</cdr:x>
      <cdr:y>0.996</cdr:y>
    </cdr:to>
    <cdr:sp>
      <cdr:nvSpPr>
        <cdr:cNvPr id="3" name="Line 3"/>
        <cdr:cNvSpPr>
          <a:spLocks/>
        </cdr:cNvSpPr>
      </cdr:nvSpPr>
      <cdr:spPr>
        <a:xfrm flipV="1">
          <a:off x="114300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0.9945</cdr:y>
    </cdr:from>
    <cdr:to>
      <cdr:x>0.115</cdr:x>
      <cdr:y>0.996</cdr:y>
    </cdr:to>
    <cdr:sp>
      <cdr:nvSpPr>
        <cdr:cNvPr id="4" name="Line 4"/>
        <cdr:cNvSpPr>
          <a:spLocks/>
        </cdr:cNvSpPr>
      </cdr:nvSpPr>
      <cdr:spPr>
        <a:xfrm flipV="1">
          <a:off x="1038225" y="56864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0.0045</cdr:y>
    </cdr:from>
    <cdr:to>
      <cdr:x>0.9885</cdr:x>
      <cdr:y>0.25525</cdr:y>
    </cdr:to>
    <cdr:graphicFrame>
      <cdr:nvGraphicFramePr>
        <cdr:cNvPr id="5" name="Chart 18"/>
        <cdr:cNvGraphicFramePr/>
      </cdr:nvGraphicFramePr>
      <cdr:xfrm>
        <a:off x="6286500" y="19050"/>
        <a:ext cx="2819400" cy="1438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0.367</cdr:x>
      <cdr:y>0.9425</cdr:y>
    </cdr:from>
    <cdr:to>
      <cdr:x>0.58225</cdr:x>
      <cdr:y>0.9765</cdr:y>
    </cdr:to>
    <cdr:sp>
      <cdr:nvSpPr>
        <cdr:cNvPr id="6" name="Text Box 6"/>
        <cdr:cNvSpPr txBox="1">
          <a:spLocks noChangeArrowheads="1"/>
        </cdr:cNvSpPr>
      </cdr:nvSpPr>
      <cdr:spPr>
        <a:xfrm>
          <a:off x="3381375" y="539115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gagne par des partenariats:</a:t>
          </a:r>
        </a:p>
      </cdr:txBody>
    </cdr:sp>
  </cdr:relSizeAnchor>
  <cdr:relSizeAnchor xmlns:cdr="http://schemas.openxmlformats.org/drawingml/2006/chartDrawing">
    <cdr:from>
      <cdr:x>0.367</cdr:x>
      <cdr:y>0.9945</cdr:y>
    </cdr:from>
    <cdr:to>
      <cdr:x>0.5735</cdr:x>
      <cdr:y>0.99475</cdr:y>
    </cdr:to>
    <cdr:sp>
      <cdr:nvSpPr>
        <cdr:cNvPr id="7" name="Line 7"/>
        <cdr:cNvSpPr>
          <a:spLocks/>
        </cdr:cNvSpPr>
      </cdr:nvSpPr>
      <cdr:spPr>
        <a:xfrm>
          <a:off x="3381375" y="5686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</cdr:x>
      <cdr:y>0.9945</cdr:y>
    </cdr:from>
    <cdr:to>
      <cdr:x>0.312</cdr:x>
      <cdr:y>0.9955</cdr:y>
    </cdr:to>
    <cdr:sp>
      <cdr:nvSpPr>
        <cdr:cNvPr id="8" name="Line 8"/>
        <cdr:cNvSpPr>
          <a:spLocks/>
        </cdr:cNvSpPr>
      </cdr:nvSpPr>
      <cdr:spPr>
        <a:xfrm flipV="1">
          <a:off x="2876550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0.9945</cdr:y>
    </cdr:from>
    <cdr:to>
      <cdr:x>0.51875</cdr:x>
      <cdr:y>0.9955</cdr:y>
    </cdr:to>
    <cdr:sp>
      <cdr:nvSpPr>
        <cdr:cNvPr id="9" name="Line 9"/>
        <cdr:cNvSpPr>
          <a:spLocks/>
        </cdr:cNvSpPr>
      </cdr:nvSpPr>
      <cdr:spPr>
        <a:xfrm flipV="1">
          <a:off x="4781550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0.0045</cdr:y>
    </cdr:from>
    <cdr:to>
      <cdr:x>0.9885</cdr:x>
      <cdr:y>0.26425</cdr:y>
    </cdr:to>
    <cdr:graphicFrame>
      <cdr:nvGraphicFramePr>
        <cdr:cNvPr id="1" name="Chart 10"/>
        <cdr:cNvGraphicFramePr/>
      </cdr:nvGraphicFramePr>
      <cdr:xfrm>
        <a:off x="6076950" y="19050"/>
        <a:ext cx="3028950" cy="14859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0.94475</cdr:y>
    </cdr:from>
    <cdr:to>
      <cdr:x>0.25625</cdr:x>
      <cdr:y>0.982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5410200"/>
          <a:ext cx="1504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de la C.A. a:</a:t>
          </a:r>
        </a:p>
      </cdr:txBody>
    </cdr:sp>
  </cdr:relSizeAnchor>
  <cdr:relSizeAnchor xmlns:cdr="http://schemas.openxmlformats.org/drawingml/2006/chartDrawing">
    <cdr:from>
      <cdr:x>0.04275</cdr:x>
      <cdr:y>0.98825</cdr:y>
    </cdr:from>
    <cdr:to>
      <cdr:x>0.32775</cdr:x>
      <cdr:y>0.98825</cdr:y>
    </cdr:to>
    <cdr:sp>
      <cdr:nvSpPr>
        <cdr:cNvPr id="2" name="Line 2"/>
        <cdr:cNvSpPr>
          <a:spLocks/>
        </cdr:cNvSpPr>
      </cdr:nvSpPr>
      <cdr:spPr>
        <a:xfrm flipV="1">
          <a:off x="390525" y="56578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0.98325</cdr:y>
    </cdr:from>
    <cdr:to>
      <cdr:x>0.04275</cdr:x>
      <cdr:y>0.98825</cdr:y>
    </cdr:to>
    <cdr:sp>
      <cdr:nvSpPr>
        <cdr:cNvPr id="3" name="Line 3"/>
        <cdr:cNvSpPr>
          <a:spLocks/>
        </cdr:cNvSpPr>
      </cdr:nvSpPr>
      <cdr:spPr>
        <a:xfrm flipV="1">
          <a:off x="390525" y="5629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0.3285</cdr:x>
      <cdr:y>0.9845</cdr:y>
    </cdr:from>
    <cdr:to>
      <cdr:x>0.32925</cdr:x>
      <cdr:y>0.9885</cdr:y>
    </cdr:to>
    <cdr:sp>
      <cdr:nvSpPr>
        <cdr:cNvPr id="4" name="Line 4"/>
        <cdr:cNvSpPr>
          <a:spLocks/>
        </cdr:cNvSpPr>
      </cdr:nvSpPr>
      <cdr:spPr>
        <a:xfrm flipV="1">
          <a:off x="3019425" y="56388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0.0045</cdr:y>
    </cdr:from>
    <cdr:to>
      <cdr:x>0.99025</cdr:x>
      <cdr:y>0.2375</cdr:y>
    </cdr:to>
    <cdr:graphicFrame>
      <cdr:nvGraphicFramePr>
        <cdr:cNvPr id="5" name="Chart 14"/>
        <cdr:cNvGraphicFramePr/>
      </cdr:nvGraphicFramePr>
      <cdr:xfrm>
        <a:off x="6143625" y="19050"/>
        <a:ext cx="2981325" cy="13335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0.47875</cdr:x>
      <cdr:y>0.93</cdr:y>
    </cdr:from>
    <cdr:to>
      <cdr:x>0.60825</cdr:x>
      <cdr:y>0.98225</cdr:y>
    </cdr:to>
    <cdr:sp>
      <cdr:nvSpPr>
        <cdr:cNvPr id="6" name="Text Box 6"/>
        <cdr:cNvSpPr txBox="1">
          <a:spLocks noChangeArrowheads="1"/>
        </cdr:cNvSpPr>
      </cdr:nvSpPr>
      <cdr:spPr>
        <a:xfrm>
          <a:off x="4410075" y="5324475"/>
          <a:ext cx="1190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Mission, but et philosophie reflèté par:</a:t>
          </a:r>
        </a:p>
      </cdr:txBody>
    </cdr:sp>
  </cdr:relSizeAnchor>
  <cdr:relSizeAnchor xmlns:cdr="http://schemas.openxmlformats.org/drawingml/2006/chartDrawing">
    <cdr:from>
      <cdr:x>0.47875</cdr:x>
      <cdr:y>0.98325</cdr:y>
    </cdr:from>
    <cdr:to>
      <cdr:x>0.62625</cdr:x>
      <cdr:y>0.9835</cdr:y>
    </cdr:to>
    <cdr:sp>
      <cdr:nvSpPr>
        <cdr:cNvPr id="7" name="Line 7"/>
        <cdr:cNvSpPr>
          <a:spLocks/>
        </cdr:cNvSpPr>
      </cdr:nvSpPr>
      <cdr:spPr>
        <a:xfrm>
          <a:off x="4410075" y="5629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0.97825</cdr:y>
    </cdr:from>
    <cdr:to>
      <cdr:x>0.454</cdr:x>
      <cdr:y>0.98325</cdr:y>
    </cdr:to>
    <cdr:sp>
      <cdr:nvSpPr>
        <cdr:cNvPr id="8" name="Line 8"/>
        <cdr:cNvSpPr>
          <a:spLocks/>
        </cdr:cNvSpPr>
      </cdr:nvSpPr>
      <cdr:spPr>
        <a:xfrm flipV="1">
          <a:off x="4181475" y="5600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0.6025</cdr:x>
      <cdr:y>0.97825</cdr:y>
    </cdr:from>
    <cdr:to>
      <cdr:x>0.6025</cdr:x>
      <cdr:y>0.98325</cdr:y>
    </cdr:to>
    <cdr:sp>
      <cdr:nvSpPr>
        <cdr:cNvPr id="9" name="Line 9"/>
        <cdr:cNvSpPr>
          <a:spLocks/>
        </cdr:cNvSpPr>
      </cdr:nvSpPr>
      <cdr:spPr>
        <a:xfrm flipV="1">
          <a:off x="5553075" y="5600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6</xdr:col>
      <xdr:colOff>342900</xdr:colOff>
      <xdr:row>33</xdr:row>
      <xdr:rowOff>152400</xdr:rowOff>
    </xdr:to>
    <xdr:graphicFrame>
      <xdr:nvGraphicFramePr>
        <xdr:cNvPr id="1" name="Graphique 4"/>
        <xdr:cNvGraphicFramePr/>
      </xdr:nvGraphicFramePr>
      <xdr:xfrm>
        <a:off x="0" y="2143125"/>
        <a:ext cx="40100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12</xdr:row>
      <xdr:rowOff>123825</xdr:rowOff>
    </xdr:from>
    <xdr:to>
      <xdr:col>14</xdr:col>
      <xdr:colOff>0</xdr:colOff>
      <xdr:row>33</xdr:row>
      <xdr:rowOff>152400</xdr:rowOff>
    </xdr:to>
    <xdr:graphicFrame>
      <xdr:nvGraphicFramePr>
        <xdr:cNvPr id="2" name="Graphique 5"/>
        <xdr:cNvGraphicFramePr/>
      </xdr:nvGraphicFramePr>
      <xdr:xfrm>
        <a:off x="4210050" y="2143125"/>
        <a:ext cx="41814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35</xdr:row>
      <xdr:rowOff>28575</xdr:rowOff>
    </xdr:from>
    <xdr:to>
      <xdr:col>13</xdr:col>
      <xdr:colOff>581025</xdr:colOff>
      <xdr:row>52</xdr:row>
      <xdr:rowOff>152400</xdr:rowOff>
    </xdr:to>
    <xdr:graphicFrame>
      <xdr:nvGraphicFramePr>
        <xdr:cNvPr id="3" name="Graphique 6"/>
        <xdr:cNvGraphicFramePr/>
      </xdr:nvGraphicFramePr>
      <xdr:xfrm>
        <a:off x="4200525" y="5772150"/>
        <a:ext cx="41814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0.0045</cdr:y>
    </cdr:from>
    <cdr:to>
      <cdr:x>0.98875</cdr:x>
      <cdr:y>0.261</cdr:y>
    </cdr:to>
    <cdr:graphicFrame>
      <cdr:nvGraphicFramePr>
        <cdr:cNvPr id="1" name="Chart 4"/>
        <cdr:cNvGraphicFramePr/>
      </cdr:nvGraphicFramePr>
      <cdr:xfrm>
        <a:off x="6410325" y="19050"/>
        <a:ext cx="2695575" cy="14668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0.27825</cdr:x>
      <cdr:y>0.935</cdr:y>
    </cdr:from>
    <cdr:to>
      <cdr:x>0.4485</cdr:x>
      <cdr:y>0.9925</cdr:y>
    </cdr:to>
    <cdr:sp>
      <cdr:nvSpPr>
        <cdr:cNvPr id="1" name="Text Box 2"/>
        <cdr:cNvSpPr txBox="1">
          <a:spLocks noChangeArrowheads="1"/>
        </cdr:cNvSpPr>
      </cdr:nvSpPr>
      <cdr:spPr>
        <a:xfrm>
          <a:off x="2562225" y="5353050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niveau de cette ressource est stable ou croissante
</a:t>
          </a:r>
        </a:p>
      </cdr:txBody>
    </cdr:sp>
  </cdr:relSizeAnchor>
  <cdr:relSizeAnchor xmlns:cdr="http://schemas.openxmlformats.org/drawingml/2006/chartDrawing">
    <cdr:from>
      <cdr:x>0.298</cdr:x>
      <cdr:y>0.99425</cdr:y>
    </cdr:from>
    <cdr:to>
      <cdr:x>0.44325</cdr:x>
      <cdr:y>0.9945</cdr:y>
    </cdr:to>
    <cdr:sp>
      <cdr:nvSpPr>
        <cdr:cNvPr id="2" name="Line 4"/>
        <cdr:cNvSpPr>
          <a:spLocks/>
        </cdr:cNvSpPr>
      </cdr:nvSpPr>
      <cdr:spPr>
        <a:xfrm>
          <a:off x="2743200" y="5695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0.992</cdr:y>
    </cdr:from>
    <cdr:to>
      <cdr:x>0.2525</cdr:x>
      <cdr:y>0.99375</cdr:y>
    </cdr:to>
    <cdr:sp>
      <cdr:nvSpPr>
        <cdr:cNvPr id="3" name="Line 6"/>
        <cdr:cNvSpPr>
          <a:spLocks/>
        </cdr:cNvSpPr>
      </cdr:nvSpPr>
      <cdr:spPr>
        <a:xfrm flipV="1">
          <a:off x="2324100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0.992</cdr:y>
    </cdr:from>
    <cdr:to>
      <cdr:x>0.39025</cdr:x>
      <cdr:y>0.99375</cdr:y>
    </cdr:to>
    <cdr:sp>
      <cdr:nvSpPr>
        <cdr:cNvPr id="4" name="Line 7"/>
        <cdr:cNvSpPr>
          <a:spLocks/>
        </cdr:cNvSpPr>
      </cdr:nvSpPr>
      <cdr:spPr>
        <a:xfrm flipV="1">
          <a:off x="3590925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0.99625</cdr:y>
    </cdr:from>
    <cdr:to>
      <cdr:x>0.9335</cdr:x>
      <cdr:y>0.9965</cdr:y>
    </cdr:to>
    <cdr:sp>
      <cdr:nvSpPr>
        <cdr:cNvPr id="5" name="Line 8"/>
        <cdr:cNvSpPr>
          <a:spLocks/>
        </cdr:cNvSpPr>
      </cdr:nvSpPr>
      <cdr:spPr>
        <a:xfrm flipV="1">
          <a:off x="6496050" y="57054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0.99575</cdr:y>
    </cdr:from>
    <cdr:to>
      <cdr:x>0.629</cdr:x>
      <cdr:y>0.99675</cdr:y>
    </cdr:to>
    <cdr:sp>
      <cdr:nvSpPr>
        <cdr:cNvPr id="6" name="Line 9"/>
        <cdr:cNvSpPr>
          <a:spLocks/>
        </cdr:cNvSpPr>
      </cdr:nvSpPr>
      <cdr:spPr>
        <a:xfrm flipV="1">
          <a:off x="5791200" y="570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0.8805</cdr:x>
      <cdr:y>0.99575</cdr:y>
    </cdr:from>
    <cdr:to>
      <cdr:x>0.88225</cdr:x>
      <cdr:y>0.99675</cdr:y>
    </cdr:to>
    <cdr:sp>
      <cdr:nvSpPr>
        <cdr:cNvPr id="7" name="Line 10"/>
        <cdr:cNvSpPr>
          <a:spLocks/>
        </cdr:cNvSpPr>
      </cdr:nvSpPr>
      <cdr:spPr>
        <a:xfrm flipV="1">
          <a:off x="8115300" y="57054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0.0045</cdr:y>
    </cdr:from>
    <cdr:to>
      <cdr:x>0.99</cdr:x>
      <cdr:y>0.255</cdr:y>
    </cdr:to>
    <cdr:graphicFrame>
      <cdr:nvGraphicFramePr>
        <cdr:cNvPr id="8" name="Chart 27"/>
        <cdr:cNvGraphicFramePr/>
      </cdr:nvGraphicFramePr>
      <cdr:xfrm>
        <a:off x="6257925" y="19050"/>
        <a:ext cx="2867025" cy="1438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0.4725</cdr:x>
      <cdr:y>0.93675</cdr:y>
    </cdr:from>
    <cdr:to>
      <cdr:x>0.60425</cdr:x>
      <cdr:y>0.99225</cdr:y>
    </cdr:to>
    <cdr:sp>
      <cdr:nvSpPr>
        <cdr:cNvPr id="9" name="Text Box 12"/>
        <cdr:cNvSpPr txBox="1">
          <a:spLocks noChangeArrowheads="1"/>
        </cdr:cNvSpPr>
      </cdr:nvSpPr>
      <cdr:spPr>
        <a:xfrm>
          <a:off x="4352925" y="5362575"/>
          <a:ext cx="1219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Mesures pour accroitre cette source</a:t>
          </a:r>
        </a:p>
      </cdr:txBody>
    </cdr:sp>
  </cdr:relSizeAnchor>
  <cdr:relSizeAnchor xmlns:cdr="http://schemas.openxmlformats.org/drawingml/2006/chartDrawing">
    <cdr:from>
      <cdr:x>0.705</cdr:x>
      <cdr:y>0.9255</cdr:y>
    </cdr:from>
    <cdr:to>
      <cdr:x>0.91825</cdr:x>
      <cdr:y>0.99475</cdr:y>
    </cdr:to>
    <cdr:sp>
      <cdr:nvSpPr>
        <cdr:cNvPr id="10" name="Text Box 16"/>
        <cdr:cNvSpPr txBox="1">
          <a:spLocks noChangeArrowheads="1"/>
        </cdr:cNvSpPr>
      </cdr:nvSpPr>
      <cdr:spPr>
        <a:xfrm>
          <a:off x="6496050" y="5305425"/>
          <a:ext cx="1962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Niveau approprie des ressoruces pour cette categorie</a:t>
          </a:r>
        </a:p>
      </cdr:txBody>
    </cdr:sp>
  </cdr:relSizeAnchor>
  <cdr:relSizeAnchor xmlns:cdr="http://schemas.openxmlformats.org/drawingml/2006/chartDrawing">
    <cdr:from>
      <cdr:x>0.4665</cdr:x>
      <cdr:y>0.99425</cdr:y>
    </cdr:from>
    <cdr:to>
      <cdr:x>0.6145</cdr:x>
      <cdr:y>0.9945</cdr:y>
    </cdr:to>
    <cdr:sp>
      <cdr:nvSpPr>
        <cdr:cNvPr id="11" name="Line 17"/>
        <cdr:cNvSpPr>
          <a:spLocks/>
        </cdr:cNvSpPr>
      </cdr:nvSpPr>
      <cdr:spPr>
        <a:xfrm>
          <a:off x="4295775" y="5695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0.44325</cdr:x>
      <cdr:y>0.992</cdr:y>
    </cdr:from>
    <cdr:to>
      <cdr:x>0.44325</cdr:x>
      <cdr:y>0.99375</cdr:y>
    </cdr:to>
    <cdr:sp>
      <cdr:nvSpPr>
        <cdr:cNvPr id="12" name="Line 18"/>
        <cdr:cNvSpPr>
          <a:spLocks/>
        </cdr:cNvSpPr>
      </cdr:nvSpPr>
      <cdr:spPr>
        <a:xfrm flipV="1">
          <a:off x="4086225" y="5686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0.992</cdr:y>
    </cdr:from>
    <cdr:to>
      <cdr:x>0.58375</cdr:x>
      <cdr:y>0.99375</cdr:y>
    </cdr:to>
    <cdr:sp>
      <cdr:nvSpPr>
        <cdr:cNvPr id="13" name="Line 19"/>
        <cdr:cNvSpPr>
          <a:spLocks/>
        </cdr:cNvSpPr>
      </cdr:nvSpPr>
      <cdr:spPr>
        <a:xfrm flipV="1">
          <a:off x="5362575" y="56864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0.95175</cdr:y>
    </cdr:from>
    <cdr:to>
      <cdr:x>0.2505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5448300"/>
          <a:ext cx="1990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Participation des acteurs</a:t>
          </a:r>
        </a:p>
      </cdr:txBody>
    </cdr:sp>
  </cdr:relSizeAnchor>
  <cdr:relSizeAnchor xmlns:cdr="http://schemas.openxmlformats.org/drawingml/2006/chartDrawing">
    <cdr:from>
      <cdr:x>0.0345</cdr:x>
      <cdr:y>0.99625</cdr:y>
    </cdr:from>
    <cdr:to>
      <cdr:x>0.19975</cdr:x>
      <cdr:y>0.99625</cdr:y>
    </cdr:to>
    <cdr:sp>
      <cdr:nvSpPr>
        <cdr:cNvPr id="2" name="Line 3"/>
        <cdr:cNvSpPr>
          <a:spLocks/>
        </cdr:cNvSpPr>
      </cdr:nvSpPr>
      <cdr:spPr>
        <a:xfrm flipV="1">
          <a:off x="314325" y="57054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0.99625</cdr:y>
    </cdr:from>
    <cdr:to>
      <cdr:x>0.00675</cdr:x>
      <cdr:y>0.997</cdr:y>
    </cdr:to>
    <cdr:sp>
      <cdr:nvSpPr>
        <cdr:cNvPr id="3" name="Line 4"/>
        <cdr:cNvSpPr>
          <a:spLocks/>
        </cdr:cNvSpPr>
      </cdr:nvSpPr>
      <cdr:spPr>
        <a:xfrm flipV="1">
          <a:off x="57150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</cdr:x>
      <cdr:y>0.99625</cdr:y>
    </cdr:from>
    <cdr:to>
      <cdr:x>0.16875</cdr:x>
      <cdr:y>0.997</cdr:y>
    </cdr:to>
    <cdr:sp>
      <cdr:nvSpPr>
        <cdr:cNvPr id="4" name="Line 5"/>
        <cdr:cNvSpPr>
          <a:spLocks/>
        </cdr:cNvSpPr>
      </cdr:nvSpPr>
      <cdr:spPr>
        <a:xfrm flipV="1">
          <a:off x="1543050" y="570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0.6575</cdr:x>
      <cdr:y>0.0045</cdr:y>
    </cdr:from>
    <cdr:to>
      <cdr:x>0.98825</cdr:x>
      <cdr:y>0.28875</cdr:y>
    </cdr:to>
    <cdr:graphicFrame>
      <cdr:nvGraphicFramePr>
        <cdr:cNvPr id="5" name="Chart 14"/>
        <cdr:cNvGraphicFramePr/>
      </cdr:nvGraphicFramePr>
      <cdr:xfrm>
        <a:off x="6057900" y="19050"/>
        <a:ext cx="3048000" cy="1628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0.9595</cdr:y>
    </cdr:from>
    <cdr:to>
      <cdr:x>0.273</cdr:x>
      <cdr:y>0.99375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5495925"/>
          <a:ext cx="1981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Durabilite au cours de la conception</a:t>
          </a:r>
        </a:p>
      </cdr:txBody>
    </cdr:sp>
  </cdr:relSizeAnchor>
  <cdr:relSizeAnchor xmlns:cdr="http://schemas.openxmlformats.org/drawingml/2006/chartDrawing">
    <cdr:from>
      <cdr:x>0.05775</cdr:x>
      <cdr:y>0.9945</cdr:y>
    </cdr:from>
    <cdr:to>
      <cdr:x>0.30125</cdr:x>
      <cdr:y>0.9965</cdr:y>
    </cdr:to>
    <cdr:sp>
      <cdr:nvSpPr>
        <cdr:cNvPr id="2" name="Line 2"/>
        <cdr:cNvSpPr>
          <a:spLocks/>
        </cdr:cNvSpPr>
      </cdr:nvSpPr>
      <cdr:spPr>
        <a:xfrm flipV="1">
          <a:off x="523875" y="569595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0.0125</cdr:x>
      <cdr:y>0.996</cdr:y>
    </cdr:from>
    <cdr:to>
      <cdr:x>0.013</cdr:x>
      <cdr:y>0.9965</cdr:y>
    </cdr:to>
    <cdr:sp>
      <cdr:nvSpPr>
        <cdr:cNvPr id="3" name="Line 3"/>
        <cdr:cNvSpPr>
          <a:spLocks/>
        </cdr:cNvSpPr>
      </cdr:nvSpPr>
      <cdr:spPr>
        <a:xfrm flipV="1">
          <a:off x="114300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0.18075</cdr:x>
      <cdr:y>0.996</cdr:y>
    </cdr:from>
    <cdr:to>
      <cdr:x>0.1815</cdr:x>
      <cdr:y>0.9965</cdr:y>
    </cdr:to>
    <cdr:sp>
      <cdr:nvSpPr>
        <cdr:cNvPr id="4" name="Line 4"/>
        <cdr:cNvSpPr>
          <a:spLocks/>
        </cdr:cNvSpPr>
      </cdr:nvSpPr>
      <cdr:spPr>
        <a:xfrm flipV="1">
          <a:off x="1657350" y="5705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0.67325</cdr:x>
      <cdr:y>0.0045</cdr:y>
    </cdr:from>
    <cdr:to>
      <cdr:x>0.9855</cdr:x>
      <cdr:y>0.257</cdr:y>
    </cdr:to>
    <cdr:graphicFrame>
      <cdr:nvGraphicFramePr>
        <cdr:cNvPr id="5" name="Chart 18"/>
        <cdr:cNvGraphicFramePr/>
      </cdr:nvGraphicFramePr>
      <cdr:xfrm>
        <a:off x="6200775" y="19050"/>
        <a:ext cx="2876550" cy="144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0.30125</cdr:x>
      <cdr:y>0.9595</cdr:y>
    </cdr:from>
    <cdr:to>
      <cdr:x>0.53525</cdr:x>
      <cdr:y>0.99025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71775" y="5495925"/>
          <a:ext cx="2162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Durabilite au cours  de la mise en oeuvre</a:t>
          </a:r>
        </a:p>
      </cdr:txBody>
    </cdr:sp>
  </cdr:relSizeAnchor>
  <cdr:relSizeAnchor xmlns:cdr="http://schemas.openxmlformats.org/drawingml/2006/chartDrawing">
    <cdr:from>
      <cdr:x>0.3135</cdr:x>
      <cdr:y>0.9945</cdr:y>
    </cdr:from>
    <cdr:to>
      <cdr:x>0.5615</cdr:x>
      <cdr:y>0.9965</cdr:y>
    </cdr:to>
    <cdr:sp>
      <cdr:nvSpPr>
        <cdr:cNvPr id="7" name="Line 7"/>
        <cdr:cNvSpPr>
          <a:spLocks/>
        </cdr:cNvSpPr>
      </cdr:nvSpPr>
      <cdr:spPr>
        <a:xfrm>
          <a:off x="2886075" y="5695950"/>
          <a:ext cx="2286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0.996</cdr:y>
    </cdr:from>
    <cdr:to>
      <cdr:x>0.2105</cdr:x>
      <cdr:y>0.9965</cdr:y>
    </cdr:to>
    <cdr:sp>
      <cdr:nvSpPr>
        <cdr:cNvPr id="8" name="Line 8"/>
        <cdr:cNvSpPr>
          <a:spLocks/>
        </cdr:cNvSpPr>
      </cdr:nvSpPr>
      <cdr:spPr>
        <a:xfrm flipV="1">
          <a:off x="193357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0.996</cdr:y>
    </cdr:from>
    <cdr:to>
      <cdr:x>0.515</cdr:x>
      <cdr:y>0.9965</cdr:y>
    </cdr:to>
    <cdr:sp>
      <cdr:nvSpPr>
        <cdr:cNvPr id="9" name="Line 9"/>
        <cdr:cNvSpPr>
          <a:spLocks/>
        </cdr:cNvSpPr>
      </cdr:nvSpPr>
      <cdr:spPr>
        <a:xfrm flipV="1">
          <a:off x="4724400" y="5705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</cdr:x>
      <cdr:y>0.9595</cdr:y>
    </cdr:from>
    <cdr:to>
      <cdr:x>0.8105</cdr:x>
      <cdr:y>0.9835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5467350" y="5495925"/>
          <a:ext cx="2000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Durabilite au cours du S&amp;E</a:t>
          </a:r>
        </a:p>
      </cdr:txBody>
    </cdr:sp>
  </cdr:relSizeAnchor>
  <cdr:relSizeAnchor xmlns:cdr="http://schemas.openxmlformats.org/drawingml/2006/chartDrawing">
    <cdr:from>
      <cdr:x>0.58175</cdr:x>
      <cdr:y>0.9965</cdr:y>
    </cdr:from>
    <cdr:to>
      <cdr:x>0.8695</cdr:x>
      <cdr:y>0.9965</cdr:y>
    </cdr:to>
    <cdr:sp>
      <cdr:nvSpPr>
        <cdr:cNvPr id="11" name="Line 11"/>
        <cdr:cNvSpPr>
          <a:spLocks/>
        </cdr:cNvSpPr>
      </cdr:nvSpPr>
      <cdr:spPr>
        <a:xfrm flipV="1">
          <a:off x="5362575" y="5705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0.53875</cdr:x>
      <cdr:y>0.99525</cdr:y>
    </cdr:from>
    <cdr:to>
      <cdr:x>0.53875</cdr:x>
      <cdr:y>0.9965</cdr:y>
    </cdr:to>
    <cdr:sp>
      <cdr:nvSpPr>
        <cdr:cNvPr id="12" name="Line 12"/>
        <cdr:cNvSpPr>
          <a:spLocks/>
        </cdr:cNvSpPr>
      </cdr:nvSpPr>
      <cdr:spPr>
        <a:xfrm flipV="1">
          <a:off x="4962525" y="5705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0.99525</cdr:y>
    </cdr:from>
    <cdr:to>
      <cdr:x>0.844</cdr:x>
      <cdr:y>0.9965</cdr:y>
    </cdr:to>
    <cdr:sp>
      <cdr:nvSpPr>
        <cdr:cNvPr id="13" name="Line 13"/>
        <cdr:cNvSpPr>
          <a:spLocks/>
        </cdr:cNvSpPr>
      </cdr:nvSpPr>
      <cdr:spPr>
        <a:xfrm flipV="1">
          <a:off x="7762875" y="57054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A1:P45"/>
  <sheetViews>
    <sheetView tabSelected="1" zoomScalePageLayoutView="0" workbookViewId="0" topLeftCell="A1">
      <selection activeCell="K7" sqref="K7"/>
    </sheetView>
  </sheetViews>
  <sheetFormatPr defaultColWidth="8.8515625" defaultRowHeight="12.75"/>
  <cols>
    <col min="1" max="4" width="8.8515625" style="0" customWidth="1"/>
    <col min="5" max="5" width="10.7109375" style="0" bestFit="1" customWidth="1"/>
  </cols>
  <sheetData>
    <row r="1" spans="1:16" ht="18.75" thickBot="1">
      <c r="A1" s="1" t="s">
        <v>145</v>
      </c>
      <c r="E1" s="53"/>
      <c r="F1" s="54" t="s">
        <v>176</v>
      </c>
      <c r="G1" s="55"/>
      <c r="H1" s="55"/>
      <c r="I1" s="55"/>
      <c r="J1" s="56"/>
      <c r="K1" s="4"/>
      <c r="L1" s="57" t="s">
        <v>90</v>
      </c>
      <c r="M1" s="4"/>
      <c r="N1" s="5"/>
      <c r="O1" t="s">
        <v>1</v>
      </c>
      <c r="P1" t="s">
        <v>2</v>
      </c>
    </row>
    <row r="2" spans="11:16" ht="12.75">
      <c r="K2" s="8"/>
      <c r="L2" s="11" t="s">
        <v>150</v>
      </c>
      <c r="M2" s="12"/>
      <c r="N2" s="58">
        <v>20</v>
      </c>
      <c r="O2" t="s">
        <v>62</v>
      </c>
      <c r="P2">
        <v>5</v>
      </c>
    </row>
    <row r="3" spans="5:16" ht="12.75">
      <c r="E3" s="3" t="s">
        <v>146</v>
      </c>
      <c r="F3" s="3"/>
      <c r="G3" s="3" t="s">
        <v>147</v>
      </c>
      <c r="K3" s="8"/>
      <c r="L3" s="8"/>
      <c r="M3" s="8"/>
      <c r="N3" s="8"/>
      <c r="O3" t="s">
        <v>63</v>
      </c>
      <c r="P3">
        <v>10</v>
      </c>
    </row>
    <row r="4" spans="5:16" ht="12.75">
      <c r="E4" s="2" t="s">
        <v>148</v>
      </c>
      <c r="F4" s="2" t="s">
        <v>149</v>
      </c>
      <c r="G4" s="2" t="s">
        <v>148</v>
      </c>
      <c r="H4" s="2" t="s">
        <v>149</v>
      </c>
      <c r="O4" t="s">
        <v>64</v>
      </c>
      <c r="P4">
        <v>15</v>
      </c>
    </row>
    <row r="5" spans="1:16" ht="12.75">
      <c r="A5" t="s">
        <v>152</v>
      </c>
      <c r="E5" s="31"/>
      <c r="F5" s="31"/>
      <c r="G5" s="33">
        <f>GRH!A4</f>
        <v>0</v>
      </c>
      <c r="H5" s="33">
        <f>GRH!A5</f>
        <v>100</v>
      </c>
      <c r="I5" s="3" t="s">
        <v>26</v>
      </c>
      <c r="J5" s="26" t="s">
        <v>151</v>
      </c>
      <c r="K5" s="4"/>
      <c r="L5" s="4"/>
      <c r="M5" s="4"/>
      <c r="N5" s="5"/>
      <c r="O5" t="s">
        <v>65</v>
      </c>
      <c r="P5">
        <v>20</v>
      </c>
    </row>
    <row r="6" spans="1:16" ht="12.75">
      <c r="A6" t="s">
        <v>153</v>
      </c>
      <c r="E6" s="31"/>
      <c r="F6" s="31"/>
      <c r="G6" s="33">
        <f>GRF!A4</f>
        <v>0</v>
      </c>
      <c r="H6" s="33">
        <f>GRF!A5</f>
        <v>100</v>
      </c>
      <c r="I6" s="3" t="s">
        <v>27</v>
      </c>
      <c r="J6" s="6"/>
      <c r="K6" s="8"/>
      <c r="L6" s="8"/>
      <c r="M6" s="8"/>
      <c r="N6" s="9"/>
      <c r="O6" t="s">
        <v>66</v>
      </c>
      <c r="P6">
        <v>25</v>
      </c>
    </row>
    <row r="7" spans="1:16" ht="12.75">
      <c r="A7" t="s">
        <v>154</v>
      </c>
      <c r="E7" s="31"/>
      <c r="F7" s="31"/>
      <c r="G7" s="33">
        <f>PartEq!A4</f>
        <v>0</v>
      </c>
      <c r="H7" s="33">
        <f>PartEq!A5</f>
        <v>100</v>
      </c>
      <c r="I7" s="3" t="s">
        <v>28</v>
      </c>
      <c r="J7" s="35" t="s">
        <v>82</v>
      </c>
      <c r="K7" s="8" t="s">
        <v>160</v>
      </c>
      <c r="L7" s="8"/>
      <c r="M7" s="8"/>
      <c r="N7" s="9"/>
      <c r="O7" t="s">
        <v>67</v>
      </c>
      <c r="P7">
        <v>30</v>
      </c>
    </row>
    <row r="8" spans="1:16" ht="12.75">
      <c r="A8" t="s">
        <v>155</v>
      </c>
      <c r="E8" s="31"/>
      <c r="F8" s="31"/>
      <c r="G8" s="33">
        <f>Dur!A4</f>
        <v>0</v>
      </c>
      <c r="H8" s="33">
        <f>Dur!A5</f>
        <v>100</v>
      </c>
      <c r="I8" s="3" t="s">
        <v>29</v>
      </c>
      <c r="J8" s="35" t="s">
        <v>83</v>
      </c>
      <c r="K8" s="8" t="s">
        <v>161</v>
      </c>
      <c r="L8" s="8"/>
      <c r="M8" s="8"/>
      <c r="N8" s="9"/>
      <c r="O8" t="s">
        <v>68</v>
      </c>
      <c r="P8">
        <v>35</v>
      </c>
    </row>
    <row r="9" spans="1:16" ht="12.75">
      <c r="A9" t="s">
        <v>156</v>
      </c>
      <c r="E9" s="31"/>
      <c r="F9" s="31"/>
      <c r="G9" s="33">
        <f>Partn!A4</f>
        <v>0</v>
      </c>
      <c r="H9" s="33">
        <f>Partn!A5</f>
        <v>100</v>
      </c>
      <c r="I9" s="3" t="s">
        <v>30</v>
      </c>
      <c r="J9" s="35" t="s">
        <v>84</v>
      </c>
      <c r="K9" s="8" t="s">
        <v>162</v>
      </c>
      <c r="L9" s="8"/>
      <c r="M9" s="8"/>
      <c r="N9" s="9"/>
      <c r="O9" t="s">
        <v>69</v>
      </c>
      <c r="P9">
        <v>40</v>
      </c>
    </row>
    <row r="10" spans="1:16" ht="12.75">
      <c r="A10" t="s">
        <v>157</v>
      </c>
      <c r="E10" s="31"/>
      <c r="F10" s="31"/>
      <c r="G10" s="33">
        <f>AppOrg!A4</f>
        <v>0</v>
      </c>
      <c r="H10" s="33">
        <f>AppOrg!A5</f>
        <v>100</v>
      </c>
      <c r="I10" s="3" t="s">
        <v>31</v>
      </c>
      <c r="J10" s="35" t="s">
        <v>85</v>
      </c>
      <c r="K10" s="8" t="s">
        <v>163</v>
      </c>
      <c r="L10" s="8"/>
      <c r="M10" s="8"/>
      <c r="N10" s="9"/>
      <c r="O10" t="s">
        <v>70</v>
      </c>
      <c r="P10">
        <v>45</v>
      </c>
    </row>
    <row r="11" spans="1:16" ht="12.75">
      <c r="A11" t="s">
        <v>158</v>
      </c>
      <c r="E11" s="31"/>
      <c r="F11" s="31"/>
      <c r="G11" s="33">
        <f>Gouv!A4</f>
        <v>0</v>
      </c>
      <c r="H11" s="33">
        <f>Gouv!A5</f>
        <v>100</v>
      </c>
      <c r="I11" s="3" t="s">
        <v>32</v>
      </c>
      <c r="J11" s="35" t="s">
        <v>86</v>
      </c>
      <c r="K11" s="8" t="s">
        <v>0</v>
      </c>
      <c r="L11" s="8"/>
      <c r="M11" s="8"/>
      <c r="N11" s="9"/>
      <c r="O11" t="s">
        <v>71</v>
      </c>
      <c r="P11">
        <v>50</v>
      </c>
    </row>
    <row r="12" spans="2:16" ht="12.75">
      <c r="B12" s="2"/>
      <c r="D12" s="2" t="s">
        <v>159</v>
      </c>
      <c r="E12" s="36">
        <f>SUM(E5:E11)/7</f>
        <v>0</v>
      </c>
      <c r="F12" s="36">
        <f>SUM(F5:F11)/7</f>
        <v>0</v>
      </c>
      <c r="G12" s="34">
        <f>SUM(G5:G11)/7</f>
        <v>0</v>
      </c>
      <c r="H12" s="34">
        <f>SUM(H5:H11)/7</f>
        <v>100</v>
      </c>
      <c r="I12" s="3" t="s">
        <v>33</v>
      </c>
      <c r="J12" s="11"/>
      <c r="K12" s="12"/>
      <c r="L12" s="12"/>
      <c r="M12" s="12"/>
      <c r="N12" s="13"/>
      <c r="O12" t="s">
        <v>72</v>
      </c>
      <c r="P12">
        <v>55</v>
      </c>
    </row>
    <row r="13" spans="6:16" ht="12.75">
      <c r="F13" s="25"/>
      <c r="O13" t="s">
        <v>73</v>
      </c>
      <c r="P13">
        <v>60</v>
      </c>
    </row>
    <row r="14" spans="15:16" ht="12.75">
      <c r="O14" t="s">
        <v>74</v>
      </c>
      <c r="P14">
        <v>65</v>
      </c>
    </row>
    <row r="15" spans="15:16" ht="12.75">
      <c r="O15" t="s">
        <v>75</v>
      </c>
      <c r="P15">
        <v>70</v>
      </c>
    </row>
    <row r="16" spans="15:16" ht="12.75">
      <c r="O16" t="s">
        <v>76</v>
      </c>
      <c r="P16">
        <v>75</v>
      </c>
    </row>
    <row r="17" spans="15:16" ht="12.75">
      <c r="O17" t="s">
        <v>77</v>
      </c>
      <c r="P17">
        <v>80</v>
      </c>
    </row>
    <row r="18" spans="15:16" ht="12.75">
      <c r="O18" t="s">
        <v>78</v>
      </c>
      <c r="P18">
        <v>85</v>
      </c>
    </row>
    <row r="19" spans="15:16" ht="12.75">
      <c r="O19" t="s">
        <v>79</v>
      </c>
      <c r="P19">
        <v>90</v>
      </c>
    </row>
    <row r="20" spans="15:16" ht="12.75">
      <c r="O20" t="s">
        <v>80</v>
      </c>
      <c r="P20">
        <v>95</v>
      </c>
    </row>
    <row r="21" spans="15:16" ht="12.75">
      <c r="O21" t="s">
        <v>81</v>
      </c>
      <c r="P21">
        <v>100</v>
      </c>
    </row>
    <row r="35" spans="1:2" ht="12.75">
      <c r="A35" s="2" t="s">
        <v>3</v>
      </c>
      <c r="B35" s="2"/>
    </row>
    <row r="36" ht="12.75">
      <c r="A36" t="s">
        <v>146</v>
      </c>
    </row>
    <row r="37" spans="1:2" ht="12.75">
      <c r="A37" s="2" t="s">
        <v>4</v>
      </c>
      <c r="B37" s="2" t="s">
        <v>149</v>
      </c>
    </row>
    <row r="38" spans="1:3" ht="12.75">
      <c r="A38" s="59"/>
      <c r="B38" s="59"/>
      <c r="C38" s="3" t="s">
        <v>26</v>
      </c>
    </row>
    <row r="39" spans="1:3" ht="12.75">
      <c r="A39" s="59"/>
      <c r="B39" s="59"/>
      <c r="C39" s="3" t="s">
        <v>27</v>
      </c>
    </row>
    <row r="40" spans="1:3" ht="12.75">
      <c r="A40" s="59"/>
      <c r="B40" s="59"/>
      <c r="C40" s="3" t="s">
        <v>28</v>
      </c>
    </row>
    <row r="41" spans="1:3" ht="12.75">
      <c r="A41" s="59"/>
      <c r="B41" s="59"/>
      <c r="C41" s="3" t="s">
        <v>29</v>
      </c>
    </row>
    <row r="42" spans="1:3" ht="12.75">
      <c r="A42" s="59"/>
      <c r="B42" s="59"/>
      <c r="C42" s="3" t="s">
        <v>30</v>
      </c>
    </row>
    <row r="43" spans="1:3" ht="12.75">
      <c r="A43" s="59"/>
      <c r="B43" s="59"/>
      <c r="C43" s="3" t="s">
        <v>31</v>
      </c>
    </row>
    <row r="44" spans="1:3" ht="12.75">
      <c r="A44" s="59"/>
      <c r="B44" s="59"/>
      <c r="C44" s="3" t="s">
        <v>32</v>
      </c>
    </row>
    <row r="45" spans="1:3" ht="12.75">
      <c r="A45" s="36">
        <f>SUM(A38:A44)/7</f>
        <v>0</v>
      </c>
      <c r="B45" s="36">
        <f>SUM(B38:B44)/7</f>
        <v>0</v>
      </c>
      <c r="C45" s="3" t="s">
        <v>33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E57"/>
  <sheetViews>
    <sheetView zoomScalePageLayoutView="0" workbookViewId="0" topLeftCell="A1">
      <selection activeCell="W35" sqref="W35"/>
    </sheetView>
  </sheetViews>
  <sheetFormatPr defaultColWidth="8.8515625" defaultRowHeight="12.75"/>
  <cols>
    <col min="1" max="1" width="6.421875" style="0" customWidth="1"/>
    <col min="2" max="21" width="3.7109375" style="0" customWidth="1"/>
    <col min="22" max="22" width="7.421875" style="0" customWidth="1"/>
    <col min="23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175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V25*V25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5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6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9</v>
      </c>
      <c r="M5" s="8"/>
      <c r="N5" s="8"/>
      <c r="O5" s="8"/>
      <c r="P5" s="22">
        <f>(L4*V26)-P3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0:27" ht="12.75">
      <c r="J6" s="8"/>
      <c r="K6" s="8"/>
      <c r="L6" s="6">
        <v>65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13</v>
      </c>
      <c r="M8" s="8"/>
      <c r="N8" s="8"/>
      <c r="O8" s="8"/>
      <c r="P8" s="8">
        <f>V25/L4</f>
        <v>0</v>
      </c>
      <c r="Q8" s="43" t="s">
        <v>11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12</v>
      </c>
      <c r="R9" s="12"/>
      <c r="S9" s="12"/>
      <c r="T9" s="12"/>
      <c r="U9" s="13"/>
    </row>
    <row r="10" spans="1:31" ht="12.75">
      <c r="A10" s="3"/>
      <c r="B10" s="3" t="s">
        <v>13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20</v>
      </c>
      <c r="X10" s="38"/>
      <c r="Y10" s="4"/>
      <c r="Z10" s="5"/>
      <c r="AA10" s="10"/>
      <c r="AB10" s="10"/>
      <c r="AC10" s="8"/>
      <c r="AD10" s="8"/>
      <c r="AE10" s="8"/>
    </row>
    <row r="11" spans="1:31" ht="12.75">
      <c r="A11" s="28" t="s">
        <v>14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15</v>
      </c>
      <c r="W11" s="27" t="s">
        <v>148</v>
      </c>
      <c r="X11" s="46" t="s">
        <v>149</v>
      </c>
      <c r="Y11" s="37" t="s">
        <v>14</v>
      </c>
      <c r="Z11" s="9"/>
      <c r="AA11" s="10"/>
      <c r="AB11" s="10"/>
      <c r="AC11" s="8"/>
      <c r="AD11" s="8"/>
      <c r="AE11" s="37"/>
    </row>
    <row r="12" spans="1:31" ht="12.75">
      <c r="A12" s="28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6">SUM(B12:U12)</f>
        <v>0</v>
      </c>
      <c r="W12" s="39">
        <f>V12/L4*20</f>
        <v>0</v>
      </c>
      <c r="X12" s="40">
        <f aca="true" t="shared" si="1" ref="X12:X24">100-(AB42*2)</f>
        <v>100</v>
      </c>
      <c r="Y12" s="8" t="s">
        <v>21</v>
      </c>
      <c r="Z12" s="9"/>
      <c r="AA12" s="40"/>
      <c r="AB12" s="40"/>
      <c r="AC12" s="52"/>
      <c r="AD12" s="52"/>
      <c r="AE12" s="8"/>
    </row>
    <row r="13" spans="1:26" ht="12.75">
      <c r="A13" s="28">
        <v>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8" t="s">
        <v>22</v>
      </c>
      <c r="Z13" s="9"/>
    </row>
    <row r="14" spans="1:26" ht="12.75">
      <c r="A14" s="28">
        <v>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8" t="s">
        <v>23</v>
      </c>
      <c r="Z14" s="9"/>
    </row>
    <row r="15" spans="1:26" ht="12.75">
      <c r="A15" s="28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8" t="s">
        <v>197</v>
      </c>
      <c r="Z15" s="9"/>
    </row>
    <row r="16" spans="1:26" ht="12.75">
      <c r="A16" s="28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8" t="s">
        <v>24</v>
      </c>
      <c r="Z16" s="9"/>
    </row>
    <row r="17" spans="1:26" ht="12.75">
      <c r="A17" s="28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8" t="s">
        <v>25</v>
      </c>
      <c r="Z17" s="9"/>
    </row>
    <row r="18" spans="1:26" ht="12.75">
      <c r="A18" s="28">
        <v>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8" t="s">
        <v>91</v>
      </c>
      <c r="Z18" s="9"/>
    </row>
    <row r="19" spans="1:26" ht="12.75">
      <c r="A19" s="28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8" t="s">
        <v>177</v>
      </c>
      <c r="Z19" s="9"/>
    </row>
    <row r="20" spans="1:26" ht="12.75">
      <c r="A20" s="28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8" t="s">
        <v>92</v>
      </c>
      <c r="Z20" s="9"/>
    </row>
    <row r="21" spans="1:26" ht="12.75">
      <c r="A21" s="28">
        <v>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8" t="s">
        <v>196</v>
      </c>
      <c r="Z21" s="9"/>
    </row>
    <row r="22" spans="1:26" ht="12.75">
      <c r="A22" s="28">
        <v>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8" t="s">
        <v>178</v>
      </c>
      <c r="Z22" s="9"/>
    </row>
    <row r="23" spans="1:26" ht="12.75">
      <c r="A23" s="28">
        <v>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39">
        <f>V23/L4*20</f>
        <v>0</v>
      </c>
      <c r="X23" s="40">
        <f t="shared" si="1"/>
        <v>100</v>
      </c>
      <c r="Y23" s="8" t="s">
        <v>61</v>
      </c>
      <c r="Z23" s="9"/>
    </row>
    <row r="24" spans="1:26" ht="12.75">
      <c r="A24" s="28">
        <v>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f t="shared" si="0"/>
        <v>0</v>
      </c>
      <c r="W24" s="41">
        <f>V24/L4*20</f>
        <v>0</v>
      </c>
      <c r="X24" s="42">
        <f t="shared" si="1"/>
        <v>100</v>
      </c>
      <c r="Y24" s="12" t="s">
        <v>198</v>
      </c>
      <c r="Z24" s="13"/>
    </row>
    <row r="25" spans="1:23" ht="12.75">
      <c r="A25" s="28" t="s">
        <v>110</v>
      </c>
      <c r="B25" s="31">
        <f aca="true" t="shared" si="2" ref="B25:U25">SUM(B12:B24)</f>
        <v>0</v>
      </c>
      <c r="C25" s="31">
        <f t="shared" si="2"/>
        <v>0</v>
      </c>
      <c r="D25" s="31">
        <f t="shared" si="2"/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0"/>
        <v>0</v>
      </c>
      <c r="W25" s="30"/>
    </row>
    <row r="26" spans="1:24" ht="12.75">
      <c r="A26" s="28" t="s">
        <v>111</v>
      </c>
      <c r="B26" s="32">
        <f aca="true" t="shared" si="3" ref="B26:U26">B25*B25</f>
        <v>0</v>
      </c>
      <c r="C26" s="32">
        <f t="shared" si="3"/>
        <v>0</v>
      </c>
      <c r="D26" s="32">
        <f t="shared" si="3"/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2">
        <f t="shared" si="3"/>
        <v>0</v>
      </c>
      <c r="K26" s="32">
        <f t="shared" si="3"/>
        <v>0</v>
      </c>
      <c r="L26" s="32">
        <f t="shared" si="3"/>
        <v>0</v>
      </c>
      <c r="M26" s="32">
        <f t="shared" si="3"/>
        <v>0</v>
      </c>
      <c r="N26" s="32">
        <f t="shared" si="3"/>
        <v>0</v>
      </c>
      <c r="O26" s="32">
        <f t="shared" si="3"/>
        <v>0</v>
      </c>
      <c r="P26" s="32">
        <f t="shared" si="3"/>
        <v>0</v>
      </c>
      <c r="Q26" s="32">
        <f t="shared" si="3"/>
        <v>0</v>
      </c>
      <c r="R26" s="32">
        <f t="shared" si="3"/>
        <v>0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0"/>
        <v>0</v>
      </c>
      <c r="W26" t="s">
        <v>112</v>
      </c>
      <c r="X26" s="2"/>
    </row>
    <row r="28" spans="1:22" ht="12.75">
      <c r="A28" s="2"/>
      <c r="V28" s="31"/>
    </row>
    <row r="29" spans="1:21" ht="12.75">
      <c r="A29" s="2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ht="12.75">
      <c r="A40" s="2" t="s">
        <v>194</v>
      </c>
    </row>
    <row r="41" spans="1:28" ht="12.75">
      <c r="A41" s="31" t="s">
        <v>195</v>
      </c>
      <c r="B41" s="31" t="s">
        <v>94</v>
      </c>
      <c r="C41" s="31" t="s">
        <v>95</v>
      </c>
      <c r="D41" s="31" t="s">
        <v>96</v>
      </c>
      <c r="E41" s="31" t="s">
        <v>97</v>
      </c>
      <c r="F41" s="31" t="s">
        <v>98</v>
      </c>
      <c r="G41" s="31" t="s">
        <v>99</v>
      </c>
      <c r="H41" s="31" t="s">
        <v>100</v>
      </c>
      <c r="I41" s="31" t="s">
        <v>101</v>
      </c>
      <c r="J41" s="31" t="s">
        <v>102</v>
      </c>
      <c r="K41" s="31" t="s">
        <v>103</v>
      </c>
      <c r="L41" s="31" t="s">
        <v>104</v>
      </c>
      <c r="M41" s="31" t="s">
        <v>105</v>
      </c>
      <c r="N41" s="31" t="s">
        <v>106</v>
      </c>
      <c r="O41" s="31" t="s">
        <v>107</v>
      </c>
      <c r="P41" s="31" t="s">
        <v>108</v>
      </c>
      <c r="Q41" s="31" t="s">
        <v>115</v>
      </c>
      <c r="R41" s="31" t="s">
        <v>117</v>
      </c>
      <c r="S41" s="31" t="s">
        <v>118</v>
      </c>
      <c r="T41" s="31" t="s">
        <v>119</v>
      </c>
      <c r="U41" s="31" t="s">
        <v>120</v>
      </c>
      <c r="V41" t="s">
        <v>126</v>
      </c>
      <c r="W41" t="s">
        <v>113</v>
      </c>
      <c r="X41" t="s">
        <v>114</v>
      </c>
      <c r="Y41" t="s">
        <v>106</v>
      </c>
      <c r="Z41" t="s">
        <v>115</v>
      </c>
      <c r="AA41" t="s">
        <v>122</v>
      </c>
      <c r="AB41" t="s">
        <v>123</v>
      </c>
    </row>
    <row r="42" spans="1:28" ht="12.75">
      <c r="A42" s="60">
        <v>1</v>
      </c>
      <c r="B42" s="31">
        <f aca="true" t="shared" si="4" ref="B42:U54">B12*B12</f>
        <v>0</v>
      </c>
      <c r="C42" s="31">
        <f t="shared" si="4"/>
        <v>0</v>
      </c>
      <c r="D42" s="31">
        <f t="shared" si="4"/>
        <v>0</v>
      </c>
      <c r="E42" s="31">
        <f t="shared" si="4"/>
        <v>0</v>
      </c>
      <c r="F42" s="31">
        <f t="shared" si="4"/>
        <v>0</v>
      </c>
      <c r="G42" s="31">
        <f t="shared" si="4"/>
        <v>0</v>
      </c>
      <c r="H42" s="31">
        <f t="shared" si="4"/>
        <v>0</v>
      </c>
      <c r="I42" s="31">
        <f t="shared" si="4"/>
        <v>0</v>
      </c>
      <c r="J42" s="31">
        <f t="shared" si="4"/>
        <v>0</v>
      </c>
      <c r="K42" s="31">
        <f t="shared" si="4"/>
        <v>0</v>
      </c>
      <c r="L42" s="31">
        <f t="shared" si="4"/>
        <v>0</v>
      </c>
      <c r="M42" s="31">
        <f t="shared" si="4"/>
        <v>0</v>
      </c>
      <c r="N42" s="31">
        <f t="shared" si="4"/>
        <v>0</v>
      </c>
      <c r="O42" s="31">
        <f t="shared" si="4"/>
        <v>0</v>
      </c>
      <c r="P42" s="31">
        <f t="shared" si="4"/>
        <v>0</v>
      </c>
      <c r="Q42" s="31">
        <f t="shared" si="4"/>
        <v>0</v>
      </c>
      <c r="R42" s="31">
        <f t="shared" si="4"/>
        <v>0</v>
      </c>
      <c r="S42" s="31">
        <f t="shared" si="4"/>
        <v>0</v>
      </c>
      <c r="T42" s="31">
        <f t="shared" si="4"/>
        <v>0</v>
      </c>
      <c r="U42" s="31">
        <f t="shared" si="4"/>
        <v>0</v>
      </c>
      <c r="V42">
        <f aca="true" t="shared" si="5" ref="V42:V54">SUM(B42:U42)</f>
        <v>0</v>
      </c>
      <c r="W42">
        <f aca="true" t="shared" si="6" ref="W42:W54">V12*V12</f>
        <v>0</v>
      </c>
      <c r="X42">
        <f>L4*(L4-1)</f>
        <v>380</v>
      </c>
      <c r="Y42">
        <f>L4*V42-W42</f>
        <v>0</v>
      </c>
      <c r="Z42">
        <f aca="true" t="shared" si="7" ref="Z42:Z54">Y42/X42</f>
        <v>0</v>
      </c>
      <c r="AA42">
        <f aca="true" t="shared" si="8" ref="AA42:AA54">SQRT(Z42)</f>
        <v>0</v>
      </c>
      <c r="AB42">
        <f aca="true" t="shared" si="9" ref="AB42:AB54">AA42/4*100</f>
        <v>0</v>
      </c>
    </row>
    <row r="43" spans="1:28" ht="12.75">
      <c r="A43" s="60">
        <v>2</v>
      </c>
      <c r="B43" s="31">
        <f t="shared" si="4"/>
        <v>0</v>
      </c>
      <c r="C43" s="31">
        <f t="shared" si="4"/>
        <v>0</v>
      </c>
      <c r="D43" s="31">
        <f t="shared" si="4"/>
        <v>0</v>
      </c>
      <c r="E43" s="31">
        <f t="shared" si="4"/>
        <v>0</v>
      </c>
      <c r="F43" s="31">
        <f t="shared" si="4"/>
        <v>0</v>
      </c>
      <c r="G43" s="31">
        <f t="shared" si="4"/>
        <v>0</v>
      </c>
      <c r="H43" s="31">
        <f t="shared" si="4"/>
        <v>0</v>
      </c>
      <c r="I43" s="31">
        <f t="shared" si="4"/>
        <v>0</v>
      </c>
      <c r="J43" s="31">
        <f t="shared" si="4"/>
        <v>0</v>
      </c>
      <c r="K43" s="31">
        <f t="shared" si="4"/>
        <v>0</v>
      </c>
      <c r="L43" s="31">
        <f t="shared" si="4"/>
        <v>0</v>
      </c>
      <c r="M43" s="31">
        <f t="shared" si="4"/>
        <v>0</v>
      </c>
      <c r="N43" s="31">
        <f t="shared" si="4"/>
        <v>0</v>
      </c>
      <c r="O43" s="31">
        <f t="shared" si="4"/>
        <v>0</v>
      </c>
      <c r="P43" s="31">
        <f t="shared" si="4"/>
        <v>0</v>
      </c>
      <c r="Q43" s="31">
        <f t="shared" si="4"/>
        <v>0</v>
      </c>
      <c r="R43" s="31">
        <f t="shared" si="4"/>
        <v>0</v>
      </c>
      <c r="S43" s="31">
        <f t="shared" si="4"/>
        <v>0</v>
      </c>
      <c r="T43" s="31">
        <f t="shared" si="4"/>
        <v>0</v>
      </c>
      <c r="U43" s="31">
        <f t="shared" si="4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60">
        <v>3</v>
      </c>
      <c r="B44" s="31">
        <f t="shared" si="4"/>
        <v>0</v>
      </c>
      <c r="C44" s="31">
        <f t="shared" si="4"/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0</v>
      </c>
      <c r="P44" s="31">
        <f t="shared" si="4"/>
        <v>0</v>
      </c>
      <c r="Q44" s="31">
        <f t="shared" si="4"/>
        <v>0</v>
      </c>
      <c r="R44" s="31">
        <f t="shared" si="4"/>
        <v>0</v>
      </c>
      <c r="S44" s="31">
        <f t="shared" si="4"/>
        <v>0</v>
      </c>
      <c r="T44" s="31">
        <f t="shared" si="4"/>
        <v>0</v>
      </c>
      <c r="U44" s="31">
        <f t="shared" si="4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60">
        <v>4</v>
      </c>
      <c r="B45" s="31">
        <f t="shared" si="4"/>
        <v>0</v>
      </c>
      <c r="C45" s="31">
        <f t="shared" si="4"/>
        <v>0</v>
      </c>
      <c r="D45" s="31">
        <f t="shared" si="4"/>
        <v>0</v>
      </c>
      <c r="E45" s="31">
        <f t="shared" si="4"/>
        <v>0</v>
      </c>
      <c r="F45" s="31">
        <f t="shared" si="4"/>
        <v>0</v>
      </c>
      <c r="G45" s="31">
        <f t="shared" si="4"/>
        <v>0</v>
      </c>
      <c r="H45" s="31">
        <f t="shared" si="4"/>
        <v>0</v>
      </c>
      <c r="I45" s="31">
        <f t="shared" si="4"/>
        <v>0</v>
      </c>
      <c r="J45" s="31">
        <f t="shared" si="4"/>
        <v>0</v>
      </c>
      <c r="K45" s="31">
        <f t="shared" si="4"/>
        <v>0</v>
      </c>
      <c r="L45" s="31">
        <f t="shared" si="4"/>
        <v>0</v>
      </c>
      <c r="M45" s="31">
        <f t="shared" si="4"/>
        <v>0</v>
      </c>
      <c r="N45" s="31">
        <f t="shared" si="4"/>
        <v>0</v>
      </c>
      <c r="O45" s="31">
        <f t="shared" si="4"/>
        <v>0</v>
      </c>
      <c r="P45" s="31">
        <f t="shared" si="4"/>
        <v>0</v>
      </c>
      <c r="Q45" s="31">
        <f t="shared" si="4"/>
        <v>0</v>
      </c>
      <c r="R45" s="31">
        <f t="shared" si="4"/>
        <v>0</v>
      </c>
      <c r="S45" s="31">
        <f t="shared" si="4"/>
        <v>0</v>
      </c>
      <c r="T45" s="31">
        <f t="shared" si="4"/>
        <v>0</v>
      </c>
      <c r="U45" s="31">
        <f t="shared" si="4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60">
        <v>5</v>
      </c>
      <c r="B46" s="31">
        <f t="shared" si="4"/>
        <v>0</v>
      </c>
      <c r="C46" s="31">
        <f t="shared" si="4"/>
        <v>0</v>
      </c>
      <c r="D46" s="31">
        <f t="shared" si="4"/>
        <v>0</v>
      </c>
      <c r="E46" s="31">
        <f t="shared" si="4"/>
        <v>0</v>
      </c>
      <c r="F46" s="31">
        <f t="shared" si="4"/>
        <v>0</v>
      </c>
      <c r="G46" s="31">
        <f t="shared" si="4"/>
        <v>0</v>
      </c>
      <c r="H46" s="31">
        <f t="shared" si="4"/>
        <v>0</v>
      </c>
      <c r="I46" s="31">
        <f t="shared" si="4"/>
        <v>0</v>
      </c>
      <c r="J46" s="31">
        <f t="shared" si="4"/>
        <v>0</v>
      </c>
      <c r="K46" s="31">
        <f t="shared" si="4"/>
        <v>0</v>
      </c>
      <c r="L46" s="31">
        <f t="shared" si="4"/>
        <v>0</v>
      </c>
      <c r="M46" s="31">
        <f t="shared" si="4"/>
        <v>0</v>
      </c>
      <c r="N46" s="31">
        <f t="shared" si="4"/>
        <v>0</v>
      </c>
      <c r="O46" s="31">
        <f t="shared" si="4"/>
        <v>0</v>
      </c>
      <c r="P46" s="31">
        <f t="shared" si="4"/>
        <v>0</v>
      </c>
      <c r="Q46" s="31">
        <f t="shared" si="4"/>
        <v>0</v>
      </c>
      <c r="R46" s="31">
        <f t="shared" si="4"/>
        <v>0</v>
      </c>
      <c r="S46" s="31">
        <f t="shared" si="4"/>
        <v>0</v>
      </c>
      <c r="T46" s="31">
        <f t="shared" si="4"/>
        <v>0</v>
      </c>
      <c r="U46" s="31">
        <f t="shared" si="4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60">
        <v>6</v>
      </c>
      <c r="B47" s="31">
        <f t="shared" si="4"/>
        <v>0</v>
      </c>
      <c r="C47" s="31">
        <f t="shared" si="4"/>
        <v>0</v>
      </c>
      <c r="D47" s="31">
        <f t="shared" si="4"/>
        <v>0</v>
      </c>
      <c r="E47" s="31">
        <f t="shared" si="4"/>
        <v>0</v>
      </c>
      <c r="F47" s="31">
        <f t="shared" si="4"/>
        <v>0</v>
      </c>
      <c r="G47" s="31">
        <f t="shared" si="4"/>
        <v>0</v>
      </c>
      <c r="H47" s="31">
        <f t="shared" si="4"/>
        <v>0</v>
      </c>
      <c r="I47" s="31">
        <f t="shared" si="4"/>
        <v>0</v>
      </c>
      <c r="J47" s="31">
        <f t="shared" si="4"/>
        <v>0</v>
      </c>
      <c r="K47" s="31">
        <f t="shared" si="4"/>
        <v>0</v>
      </c>
      <c r="L47" s="31">
        <f t="shared" si="4"/>
        <v>0</v>
      </c>
      <c r="M47" s="31">
        <f t="shared" si="4"/>
        <v>0</v>
      </c>
      <c r="N47" s="31">
        <f t="shared" si="4"/>
        <v>0</v>
      </c>
      <c r="O47" s="31">
        <f t="shared" si="4"/>
        <v>0</v>
      </c>
      <c r="P47" s="31">
        <f t="shared" si="4"/>
        <v>0</v>
      </c>
      <c r="Q47" s="31">
        <f t="shared" si="4"/>
        <v>0</v>
      </c>
      <c r="R47" s="31">
        <f t="shared" si="4"/>
        <v>0</v>
      </c>
      <c r="S47" s="31">
        <f t="shared" si="4"/>
        <v>0</v>
      </c>
      <c r="T47" s="31">
        <f t="shared" si="4"/>
        <v>0</v>
      </c>
      <c r="U47" s="31">
        <f t="shared" si="4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60">
        <v>7</v>
      </c>
      <c r="B48" s="31">
        <f t="shared" si="4"/>
        <v>0</v>
      </c>
      <c r="C48" s="31">
        <f t="shared" si="4"/>
        <v>0</v>
      </c>
      <c r="D48" s="31">
        <f t="shared" si="4"/>
        <v>0</v>
      </c>
      <c r="E48" s="31">
        <f t="shared" si="4"/>
        <v>0</v>
      </c>
      <c r="F48" s="31">
        <f t="shared" si="4"/>
        <v>0</v>
      </c>
      <c r="G48" s="31">
        <f t="shared" si="4"/>
        <v>0</v>
      </c>
      <c r="H48" s="31">
        <f t="shared" si="4"/>
        <v>0</v>
      </c>
      <c r="I48" s="31">
        <f t="shared" si="4"/>
        <v>0</v>
      </c>
      <c r="J48" s="31">
        <f t="shared" si="4"/>
        <v>0</v>
      </c>
      <c r="K48" s="31">
        <f t="shared" si="4"/>
        <v>0</v>
      </c>
      <c r="L48" s="31">
        <f t="shared" si="4"/>
        <v>0</v>
      </c>
      <c r="M48" s="31">
        <f t="shared" si="4"/>
        <v>0</v>
      </c>
      <c r="N48" s="31">
        <f t="shared" si="4"/>
        <v>0</v>
      </c>
      <c r="O48" s="31">
        <f t="shared" si="4"/>
        <v>0</v>
      </c>
      <c r="P48" s="31">
        <f t="shared" si="4"/>
        <v>0</v>
      </c>
      <c r="Q48" s="31">
        <f t="shared" si="4"/>
        <v>0</v>
      </c>
      <c r="R48" s="31">
        <f t="shared" si="4"/>
        <v>0</v>
      </c>
      <c r="S48" s="31">
        <f t="shared" si="4"/>
        <v>0</v>
      </c>
      <c r="T48" s="31">
        <f t="shared" si="4"/>
        <v>0</v>
      </c>
      <c r="U48" s="31">
        <f t="shared" si="4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60">
        <v>8</v>
      </c>
      <c r="B49" s="31">
        <f t="shared" si="4"/>
        <v>0</v>
      </c>
      <c r="C49" s="31">
        <f t="shared" si="4"/>
        <v>0</v>
      </c>
      <c r="D49" s="31">
        <f t="shared" si="4"/>
        <v>0</v>
      </c>
      <c r="E49" s="31">
        <f t="shared" si="4"/>
        <v>0</v>
      </c>
      <c r="F49" s="31">
        <f t="shared" si="4"/>
        <v>0</v>
      </c>
      <c r="G49" s="31">
        <f t="shared" si="4"/>
        <v>0</v>
      </c>
      <c r="H49" s="31">
        <f t="shared" si="4"/>
        <v>0</v>
      </c>
      <c r="I49" s="31">
        <f t="shared" si="4"/>
        <v>0</v>
      </c>
      <c r="J49" s="31">
        <f t="shared" si="4"/>
        <v>0</v>
      </c>
      <c r="K49" s="31">
        <f t="shared" si="4"/>
        <v>0</v>
      </c>
      <c r="L49" s="31">
        <f t="shared" si="4"/>
        <v>0</v>
      </c>
      <c r="M49" s="31">
        <f t="shared" si="4"/>
        <v>0</v>
      </c>
      <c r="N49" s="31">
        <f t="shared" si="4"/>
        <v>0</v>
      </c>
      <c r="O49" s="31">
        <f t="shared" si="4"/>
        <v>0</v>
      </c>
      <c r="P49" s="31">
        <f t="shared" si="4"/>
        <v>0</v>
      </c>
      <c r="Q49" s="31">
        <f t="shared" si="4"/>
        <v>0</v>
      </c>
      <c r="R49" s="31">
        <f t="shared" si="4"/>
        <v>0</v>
      </c>
      <c r="S49" s="31">
        <f t="shared" si="4"/>
        <v>0</v>
      </c>
      <c r="T49" s="31">
        <f t="shared" si="4"/>
        <v>0</v>
      </c>
      <c r="U49" s="31">
        <f t="shared" si="4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60">
        <v>9</v>
      </c>
      <c r="B50" s="31">
        <f t="shared" si="4"/>
        <v>0</v>
      </c>
      <c r="C50" s="31">
        <f t="shared" si="4"/>
        <v>0</v>
      </c>
      <c r="D50" s="31">
        <f t="shared" si="4"/>
        <v>0</v>
      </c>
      <c r="E50" s="31">
        <f t="shared" si="4"/>
        <v>0</v>
      </c>
      <c r="F50" s="31">
        <f t="shared" si="4"/>
        <v>0</v>
      </c>
      <c r="G50" s="31">
        <f t="shared" si="4"/>
        <v>0</v>
      </c>
      <c r="H50" s="31">
        <f t="shared" si="4"/>
        <v>0</v>
      </c>
      <c r="I50" s="31">
        <f t="shared" si="4"/>
        <v>0</v>
      </c>
      <c r="J50" s="31">
        <f t="shared" si="4"/>
        <v>0</v>
      </c>
      <c r="K50" s="31">
        <f t="shared" si="4"/>
        <v>0</v>
      </c>
      <c r="L50" s="31">
        <f t="shared" si="4"/>
        <v>0</v>
      </c>
      <c r="M50" s="31">
        <f t="shared" si="4"/>
        <v>0</v>
      </c>
      <c r="N50" s="31">
        <f t="shared" si="4"/>
        <v>0</v>
      </c>
      <c r="O50" s="31">
        <f t="shared" si="4"/>
        <v>0</v>
      </c>
      <c r="P50" s="31">
        <f t="shared" si="4"/>
        <v>0</v>
      </c>
      <c r="Q50" s="31">
        <f t="shared" si="4"/>
        <v>0</v>
      </c>
      <c r="R50" s="31">
        <f t="shared" si="4"/>
        <v>0</v>
      </c>
      <c r="S50" s="31">
        <f t="shared" si="4"/>
        <v>0</v>
      </c>
      <c r="T50" s="31">
        <f t="shared" si="4"/>
        <v>0</v>
      </c>
      <c r="U50" s="31">
        <f t="shared" si="4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60">
        <v>10</v>
      </c>
      <c r="B51" s="31">
        <f t="shared" si="4"/>
        <v>0</v>
      </c>
      <c r="C51" s="31">
        <f t="shared" si="4"/>
        <v>0</v>
      </c>
      <c r="D51" s="31">
        <f t="shared" si="4"/>
        <v>0</v>
      </c>
      <c r="E51" s="31">
        <f t="shared" si="4"/>
        <v>0</v>
      </c>
      <c r="F51" s="31">
        <f t="shared" si="4"/>
        <v>0</v>
      </c>
      <c r="G51" s="31">
        <f t="shared" si="4"/>
        <v>0</v>
      </c>
      <c r="H51" s="31">
        <f t="shared" si="4"/>
        <v>0</v>
      </c>
      <c r="I51" s="31">
        <f t="shared" si="4"/>
        <v>0</v>
      </c>
      <c r="J51" s="31">
        <f t="shared" si="4"/>
        <v>0</v>
      </c>
      <c r="K51" s="31">
        <f t="shared" si="4"/>
        <v>0</v>
      </c>
      <c r="L51" s="31">
        <f t="shared" si="4"/>
        <v>0</v>
      </c>
      <c r="M51" s="31">
        <f t="shared" si="4"/>
        <v>0</v>
      </c>
      <c r="N51" s="31">
        <f t="shared" si="4"/>
        <v>0</v>
      </c>
      <c r="O51" s="31">
        <f t="shared" si="4"/>
        <v>0</v>
      </c>
      <c r="P51" s="31">
        <f t="shared" si="4"/>
        <v>0</v>
      </c>
      <c r="Q51" s="31">
        <f t="shared" si="4"/>
        <v>0</v>
      </c>
      <c r="R51" s="31">
        <f t="shared" si="4"/>
        <v>0</v>
      </c>
      <c r="S51" s="31">
        <f t="shared" si="4"/>
        <v>0</v>
      </c>
      <c r="T51" s="31">
        <f t="shared" si="4"/>
        <v>0</v>
      </c>
      <c r="U51" s="31">
        <f t="shared" si="4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60">
        <v>11</v>
      </c>
      <c r="B52" s="31">
        <f t="shared" si="4"/>
        <v>0</v>
      </c>
      <c r="C52" s="31">
        <f t="shared" si="4"/>
        <v>0</v>
      </c>
      <c r="D52" s="31">
        <f t="shared" si="4"/>
        <v>0</v>
      </c>
      <c r="E52" s="31">
        <f t="shared" si="4"/>
        <v>0</v>
      </c>
      <c r="F52" s="31">
        <f t="shared" si="4"/>
        <v>0</v>
      </c>
      <c r="G52" s="31">
        <f t="shared" si="4"/>
        <v>0</v>
      </c>
      <c r="H52" s="31">
        <f t="shared" si="4"/>
        <v>0</v>
      </c>
      <c r="I52" s="31">
        <f t="shared" si="4"/>
        <v>0</v>
      </c>
      <c r="J52" s="31">
        <f t="shared" si="4"/>
        <v>0</v>
      </c>
      <c r="K52" s="31">
        <f t="shared" si="4"/>
        <v>0</v>
      </c>
      <c r="L52" s="31">
        <f t="shared" si="4"/>
        <v>0</v>
      </c>
      <c r="M52" s="31">
        <f t="shared" si="4"/>
        <v>0</v>
      </c>
      <c r="N52" s="31">
        <f t="shared" si="4"/>
        <v>0</v>
      </c>
      <c r="O52" s="31">
        <f t="shared" si="4"/>
        <v>0</v>
      </c>
      <c r="P52" s="31">
        <f t="shared" si="4"/>
        <v>0</v>
      </c>
      <c r="Q52" s="31">
        <f t="shared" si="4"/>
        <v>0</v>
      </c>
      <c r="R52" s="31">
        <f t="shared" si="4"/>
        <v>0</v>
      </c>
      <c r="S52" s="31">
        <f t="shared" si="4"/>
        <v>0</v>
      </c>
      <c r="T52" s="31">
        <f t="shared" si="4"/>
        <v>0</v>
      </c>
      <c r="U52" s="31">
        <f t="shared" si="4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60">
        <v>12</v>
      </c>
      <c r="B53" s="31">
        <f t="shared" si="4"/>
        <v>0</v>
      </c>
      <c r="C53" s="31">
        <f t="shared" si="4"/>
        <v>0</v>
      </c>
      <c r="D53" s="31">
        <f t="shared" si="4"/>
        <v>0</v>
      </c>
      <c r="E53" s="31">
        <f t="shared" si="4"/>
        <v>0</v>
      </c>
      <c r="F53" s="31">
        <f t="shared" si="4"/>
        <v>0</v>
      </c>
      <c r="G53" s="31">
        <f t="shared" si="4"/>
        <v>0</v>
      </c>
      <c r="H53" s="31">
        <f t="shared" si="4"/>
        <v>0</v>
      </c>
      <c r="I53" s="31">
        <f t="shared" si="4"/>
        <v>0</v>
      </c>
      <c r="J53" s="31">
        <f t="shared" si="4"/>
        <v>0</v>
      </c>
      <c r="K53" s="31">
        <f t="shared" si="4"/>
        <v>0</v>
      </c>
      <c r="L53" s="31">
        <f t="shared" si="4"/>
        <v>0</v>
      </c>
      <c r="M53" s="31">
        <f t="shared" si="4"/>
        <v>0</v>
      </c>
      <c r="N53" s="31">
        <f t="shared" si="4"/>
        <v>0</v>
      </c>
      <c r="O53" s="31">
        <f t="shared" si="4"/>
        <v>0</v>
      </c>
      <c r="P53" s="31">
        <f t="shared" si="4"/>
        <v>0</v>
      </c>
      <c r="Q53" s="31">
        <f t="shared" si="4"/>
        <v>0</v>
      </c>
      <c r="R53" s="31">
        <f t="shared" si="4"/>
        <v>0</v>
      </c>
      <c r="S53" s="31">
        <f t="shared" si="4"/>
        <v>0</v>
      </c>
      <c r="T53" s="31">
        <f t="shared" si="4"/>
        <v>0</v>
      </c>
      <c r="U53" s="31">
        <f t="shared" si="4"/>
        <v>0</v>
      </c>
      <c r="V53">
        <f t="shared" si="5"/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 t="shared" si="7"/>
        <v>0</v>
      </c>
      <c r="AA53">
        <f t="shared" si="8"/>
        <v>0</v>
      </c>
      <c r="AB53">
        <f t="shared" si="9"/>
        <v>0</v>
      </c>
    </row>
    <row r="54" spans="1:28" ht="12.75">
      <c r="A54" s="60">
        <v>13</v>
      </c>
      <c r="B54" s="31">
        <f t="shared" si="4"/>
        <v>0</v>
      </c>
      <c r="C54" s="31">
        <f t="shared" si="4"/>
        <v>0</v>
      </c>
      <c r="D54" s="31">
        <f t="shared" si="4"/>
        <v>0</v>
      </c>
      <c r="E54" s="31">
        <f t="shared" si="4"/>
        <v>0</v>
      </c>
      <c r="F54" s="31">
        <f t="shared" si="4"/>
        <v>0</v>
      </c>
      <c r="G54" s="31">
        <f t="shared" si="4"/>
        <v>0</v>
      </c>
      <c r="H54" s="31">
        <f t="shared" si="4"/>
        <v>0</v>
      </c>
      <c r="I54" s="31">
        <f t="shared" si="4"/>
        <v>0</v>
      </c>
      <c r="J54" s="31">
        <f t="shared" si="4"/>
        <v>0</v>
      </c>
      <c r="K54" s="31">
        <f t="shared" si="4"/>
        <v>0</v>
      </c>
      <c r="L54" s="31">
        <f t="shared" si="4"/>
        <v>0</v>
      </c>
      <c r="M54" s="31">
        <f t="shared" si="4"/>
        <v>0</v>
      </c>
      <c r="N54" s="31">
        <f t="shared" si="4"/>
        <v>0</v>
      </c>
      <c r="O54" s="31">
        <f t="shared" si="4"/>
        <v>0</v>
      </c>
      <c r="P54" s="31">
        <f t="shared" si="4"/>
        <v>0</v>
      </c>
      <c r="Q54" s="31">
        <f>Q24*Q24</f>
        <v>0</v>
      </c>
      <c r="R54" s="31">
        <f>R24*R24</f>
        <v>0</v>
      </c>
      <c r="S54" s="31">
        <f>S24*S24</f>
        <v>0</v>
      </c>
      <c r="T54" s="31">
        <f>T24*T24</f>
        <v>0</v>
      </c>
      <c r="U54" s="31">
        <f>U24*U24</f>
        <v>0</v>
      </c>
      <c r="V54">
        <f t="shared" si="5"/>
        <v>0</v>
      </c>
      <c r="W54">
        <f t="shared" si="6"/>
        <v>0</v>
      </c>
      <c r="X54">
        <f>L4*(L4-1)</f>
        <v>380</v>
      </c>
      <c r="Y54">
        <f>L4*V54-W54</f>
        <v>0</v>
      </c>
      <c r="Z54">
        <f t="shared" si="7"/>
        <v>0</v>
      </c>
      <c r="AA54">
        <f t="shared" si="8"/>
        <v>0</v>
      </c>
      <c r="AB54">
        <f t="shared" si="9"/>
        <v>0</v>
      </c>
    </row>
    <row r="55" spans="2:21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2:21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B55"/>
  <sheetViews>
    <sheetView zoomScalePageLayoutView="0" workbookViewId="0" topLeftCell="A1">
      <selection activeCell="Z17" sqref="Z17"/>
    </sheetView>
  </sheetViews>
  <sheetFormatPr defaultColWidth="8.8515625" defaultRowHeight="12.75"/>
  <cols>
    <col min="1" max="1" width="6.421875" style="0" customWidth="1"/>
    <col min="2" max="21" width="3.7109375" style="0" customWidth="1"/>
    <col min="22" max="22" width="7.8515625" style="0" customWidth="1"/>
    <col min="23" max="23" width="8.7109375" style="0" customWidth="1"/>
    <col min="24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179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V28*V28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180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181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9</v>
      </c>
      <c r="M5" s="8"/>
      <c r="N5" s="8"/>
      <c r="O5" s="8"/>
      <c r="P5" s="22">
        <f>(L4*V29)-P3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1:27" ht="12.75">
      <c r="K6" s="8"/>
      <c r="L6" s="6">
        <v>80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16</v>
      </c>
      <c r="M8" s="8"/>
      <c r="N8" s="8"/>
      <c r="O8" s="8"/>
      <c r="P8" s="8">
        <f>V28/L4</f>
        <v>0</v>
      </c>
      <c r="Q8" s="43" t="s">
        <v>182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183</v>
      </c>
      <c r="R9" s="12"/>
      <c r="S9" s="12"/>
      <c r="T9" s="12"/>
      <c r="U9" s="13"/>
    </row>
    <row r="10" spans="1:26" ht="12.75">
      <c r="A10" s="3"/>
      <c r="B10" s="3" t="s">
        <v>13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20</v>
      </c>
      <c r="X10" s="38"/>
      <c r="Y10" s="4"/>
      <c r="Z10" s="5"/>
    </row>
    <row r="11" spans="1:26" ht="12.75">
      <c r="A11" s="28" t="s">
        <v>14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109</v>
      </c>
      <c r="W11" s="27" t="s">
        <v>148</v>
      </c>
      <c r="X11" s="10" t="s">
        <v>149</v>
      </c>
      <c r="Y11" s="37" t="s">
        <v>14</v>
      </c>
      <c r="Z11" s="9"/>
    </row>
    <row r="12" spans="1:26" ht="12.75">
      <c r="A12" s="28">
        <v>14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9">SUM(B12:U12)</f>
        <v>0</v>
      </c>
      <c r="W12" s="39">
        <f>V12/L4*20</f>
        <v>0</v>
      </c>
      <c r="X12" s="40">
        <f aca="true" t="shared" si="1" ref="X12:X27">100-(AB40*2)</f>
        <v>100</v>
      </c>
      <c r="Y12" s="43" t="s">
        <v>184</v>
      </c>
      <c r="Z12" s="9"/>
    </row>
    <row r="13" spans="1:26" ht="12.75">
      <c r="A13" s="28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43" t="s">
        <v>185</v>
      </c>
      <c r="Z13" s="9"/>
    </row>
    <row r="14" spans="1:26" ht="12.75">
      <c r="A14" s="28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43" t="s">
        <v>186</v>
      </c>
      <c r="Z14" s="9"/>
    </row>
    <row r="15" spans="1:26" ht="12.75">
      <c r="A15" s="28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43" t="s">
        <v>187</v>
      </c>
      <c r="Z15" s="9"/>
    </row>
    <row r="16" spans="1:26" ht="12.75">
      <c r="A16" s="28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43" t="s">
        <v>188</v>
      </c>
      <c r="Z16" s="9"/>
    </row>
    <row r="17" spans="1:26" ht="12.75">
      <c r="A17" s="28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43" t="s">
        <v>212</v>
      </c>
      <c r="Z17" s="9"/>
    </row>
    <row r="18" spans="1:26" ht="12.75">
      <c r="A18" s="28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43" t="s">
        <v>189</v>
      </c>
      <c r="Z18" s="9"/>
    </row>
    <row r="19" spans="1:26" ht="12.75">
      <c r="A19" s="28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43" t="s">
        <v>190</v>
      </c>
      <c r="Z19" s="9"/>
    </row>
    <row r="20" spans="1:26" ht="12.75">
      <c r="A20" s="28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43" t="s">
        <v>192</v>
      </c>
      <c r="Z20" s="9"/>
    </row>
    <row r="21" spans="1:26" ht="12.75">
      <c r="A21" s="28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43" t="s">
        <v>191</v>
      </c>
      <c r="Z21" s="9"/>
    </row>
    <row r="22" spans="1:26" ht="12.75">
      <c r="A22" s="28">
        <v>24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43" t="s">
        <v>199</v>
      </c>
      <c r="Z22" s="9"/>
    </row>
    <row r="23" spans="1:26" ht="12.75">
      <c r="A23" s="28">
        <v>25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39">
        <f>V23/L4*20</f>
        <v>0</v>
      </c>
      <c r="X23" s="40">
        <f t="shared" si="1"/>
        <v>100</v>
      </c>
      <c r="Y23" s="43" t="s">
        <v>200</v>
      </c>
      <c r="Z23" s="9"/>
    </row>
    <row r="24" spans="1:26" ht="12.75">
      <c r="A24" s="28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f t="shared" si="0"/>
        <v>0</v>
      </c>
      <c r="W24" s="39">
        <f>V24/L4*20</f>
        <v>0</v>
      </c>
      <c r="X24" s="40">
        <f t="shared" si="1"/>
        <v>100</v>
      </c>
      <c r="Y24" s="43" t="s">
        <v>193</v>
      </c>
      <c r="Z24" s="9"/>
    </row>
    <row r="25" spans="1:26" ht="12.75">
      <c r="A25" s="28">
        <v>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>
        <f t="shared" si="0"/>
        <v>0</v>
      </c>
      <c r="W25" s="39">
        <f>V25/L4*20</f>
        <v>0</v>
      </c>
      <c r="X25" s="40">
        <f t="shared" si="1"/>
        <v>100</v>
      </c>
      <c r="Y25" s="43" t="s">
        <v>87</v>
      </c>
      <c r="Z25" s="9"/>
    </row>
    <row r="26" spans="1:26" ht="12.75">
      <c r="A26" s="28">
        <v>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>
        <f t="shared" si="0"/>
        <v>0</v>
      </c>
      <c r="W26" s="39">
        <f>V26/L4*20</f>
        <v>0</v>
      </c>
      <c r="X26" s="40">
        <f t="shared" si="1"/>
        <v>100</v>
      </c>
      <c r="Y26" s="43" t="s">
        <v>88</v>
      </c>
      <c r="Z26" s="9"/>
    </row>
    <row r="27" spans="1:26" ht="12.75">
      <c r="A27" s="28">
        <v>29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f t="shared" si="0"/>
        <v>0</v>
      </c>
      <c r="W27" s="41">
        <f>V27/L4*20</f>
        <v>0</v>
      </c>
      <c r="X27" s="42">
        <f t="shared" si="1"/>
        <v>100</v>
      </c>
      <c r="Y27" s="44" t="s">
        <v>89</v>
      </c>
      <c r="Z27" s="13"/>
    </row>
    <row r="28" spans="1:24" ht="12.75">
      <c r="A28" s="28" t="s">
        <v>110</v>
      </c>
      <c r="B28" s="31">
        <f aca="true" t="shared" si="2" ref="B28:U28">SUM(B12:B27)</f>
        <v>0</v>
      </c>
      <c r="C28" s="31">
        <f t="shared" si="2"/>
        <v>0</v>
      </c>
      <c r="D28" s="31">
        <f t="shared" si="2"/>
        <v>0</v>
      </c>
      <c r="E28" s="31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1">
        <f t="shared" si="2"/>
        <v>0</v>
      </c>
      <c r="L28" s="31">
        <f t="shared" si="2"/>
        <v>0</v>
      </c>
      <c r="M28" s="31">
        <f t="shared" si="2"/>
        <v>0</v>
      </c>
      <c r="N28" s="31">
        <f t="shared" si="2"/>
        <v>0</v>
      </c>
      <c r="O28" s="31">
        <f t="shared" si="2"/>
        <v>0</v>
      </c>
      <c r="P28" s="31">
        <f t="shared" si="2"/>
        <v>0</v>
      </c>
      <c r="Q28" s="31">
        <f t="shared" si="2"/>
        <v>0</v>
      </c>
      <c r="R28" s="31">
        <f t="shared" si="2"/>
        <v>0</v>
      </c>
      <c r="S28" s="31">
        <f t="shared" si="2"/>
        <v>0</v>
      </c>
      <c r="T28" s="31">
        <f t="shared" si="2"/>
        <v>0</v>
      </c>
      <c r="U28" s="31">
        <f t="shared" si="2"/>
        <v>0</v>
      </c>
      <c r="V28" s="31">
        <f t="shared" si="0"/>
        <v>0</v>
      </c>
      <c r="W28" s="29"/>
      <c r="X28" s="8"/>
    </row>
    <row r="29" spans="1:24" ht="12.75">
      <c r="A29" s="28" t="s">
        <v>111</v>
      </c>
      <c r="B29" s="32">
        <f aca="true" t="shared" si="3" ref="B29:U29">B28*B28</f>
        <v>0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2">
        <f t="shared" si="3"/>
        <v>0</v>
      </c>
      <c r="S29" s="32">
        <f t="shared" si="3"/>
        <v>0</v>
      </c>
      <c r="T29" s="32">
        <f t="shared" si="3"/>
        <v>0</v>
      </c>
      <c r="U29" s="32">
        <f t="shared" si="3"/>
        <v>0</v>
      </c>
      <c r="V29" s="32">
        <f t="shared" si="0"/>
        <v>0</v>
      </c>
      <c r="W29" t="s">
        <v>112</v>
      </c>
      <c r="X29" s="2"/>
    </row>
    <row r="38" ht="12.75">
      <c r="A38" s="2" t="s">
        <v>194</v>
      </c>
    </row>
    <row r="39" spans="1:28" ht="12.75">
      <c r="A39" s="28" t="s">
        <v>195</v>
      </c>
      <c r="B39" s="31" t="s">
        <v>94</v>
      </c>
      <c r="C39" s="31" t="s">
        <v>95</v>
      </c>
      <c r="D39" s="31" t="s">
        <v>96</v>
      </c>
      <c r="E39" s="31" t="s">
        <v>97</v>
      </c>
      <c r="F39" s="31" t="s">
        <v>98</v>
      </c>
      <c r="G39" s="31" t="s">
        <v>99</v>
      </c>
      <c r="H39" s="31" t="s">
        <v>100</v>
      </c>
      <c r="I39" s="31" t="s">
        <v>101</v>
      </c>
      <c r="J39" s="31" t="s">
        <v>102</v>
      </c>
      <c r="K39" s="31" t="s">
        <v>103</v>
      </c>
      <c r="L39" s="31" t="s">
        <v>104</v>
      </c>
      <c r="M39" s="31" t="s">
        <v>105</v>
      </c>
      <c r="N39" s="31" t="s">
        <v>106</v>
      </c>
      <c r="O39" s="31" t="s">
        <v>107</v>
      </c>
      <c r="P39" s="31" t="s">
        <v>108</v>
      </c>
      <c r="Q39" s="31" t="s">
        <v>115</v>
      </c>
      <c r="R39" s="31" t="s">
        <v>117</v>
      </c>
      <c r="S39" s="31" t="s">
        <v>118</v>
      </c>
      <c r="T39" s="31" t="s">
        <v>119</v>
      </c>
      <c r="U39" s="31" t="s">
        <v>120</v>
      </c>
      <c r="V39" t="s">
        <v>126</v>
      </c>
      <c r="W39" t="s">
        <v>113</v>
      </c>
      <c r="X39" t="s">
        <v>114</v>
      </c>
      <c r="Y39" t="s">
        <v>106</v>
      </c>
      <c r="Z39" t="s">
        <v>115</v>
      </c>
      <c r="AA39" t="s">
        <v>122</v>
      </c>
      <c r="AB39" t="s">
        <v>224</v>
      </c>
    </row>
    <row r="40" spans="1:28" ht="12.75">
      <c r="A40" s="28">
        <v>14</v>
      </c>
      <c r="B40" s="31">
        <f aca="true" t="shared" si="4" ref="B40:U40">B12*B12</f>
        <v>0</v>
      </c>
      <c r="C40" s="31">
        <f t="shared" si="4"/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31">
        <f t="shared" si="4"/>
        <v>0</v>
      </c>
      <c r="Q40" s="31">
        <f t="shared" si="4"/>
        <v>0</v>
      </c>
      <c r="R40" s="31">
        <f t="shared" si="4"/>
        <v>0</v>
      </c>
      <c r="S40" s="31">
        <f t="shared" si="4"/>
        <v>0</v>
      </c>
      <c r="T40" s="31">
        <f t="shared" si="4"/>
        <v>0</v>
      </c>
      <c r="U40" s="31">
        <f t="shared" si="4"/>
        <v>0</v>
      </c>
      <c r="V40">
        <f aca="true" t="shared" si="5" ref="V40:V55">SUM(B40:U40)</f>
        <v>0</v>
      </c>
      <c r="W40">
        <f aca="true" t="shared" si="6" ref="W40:W55">V12*V12</f>
        <v>0</v>
      </c>
      <c r="X40">
        <f>L4*(L4-1)</f>
        <v>380</v>
      </c>
      <c r="Y40">
        <f>L4*V40-W40</f>
        <v>0</v>
      </c>
      <c r="Z40">
        <f aca="true" t="shared" si="7" ref="Z40:Z55">Y40/X40</f>
        <v>0</v>
      </c>
      <c r="AA40">
        <f aca="true" t="shared" si="8" ref="AA40:AA55">SQRT(Z40)</f>
        <v>0</v>
      </c>
      <c r="AB40">
        <f aca="true" t="shared" si="9" ref="AB40:AB55">AA40/4*100</f>
        <v>0</v>
      </c>
    </row>
    <row r="41" spans="1:28" ht="12.75">
      <c r="A41" s="28">
        <v>15</v>
      </c>
      <c r="B41" s="31">
        <f aca="true" t="shared" si="10" ref="B41:U41">B13*B13</f>
        <v>0</v>
      </c>
      <c r="C41" s="31">
        <f t="shared" si="10"/>
        <v>0</v>
      </c>
      <c r="D41" s="31">
        <f t="shared" si="10"/>
        <v>0</v>
      </c>
      <c r="E41" s="31">
        <f t="shared" si="10"/>
        <v>0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10"/>
        <v>0</v>
      </c>
      <c r="O41" s="31">
        <f t="shared" si="10"/>
        <v>0</v>
      </c>
      <c r="P41" s="31">
        <f t="shared" si="10"/>
        <v>0</v>
      </c>
      <c r="Q41" s="31">
        <f t="shared" si="10"/>
        <v>0</v>
      </c>
      <c r="R41" s="31">
        <f t="shared" si="10"/>
        <v>0</v>
      </c>
      <c r="S41" s="31">
        <f t="shared" si="10"/>
        <v>0</v>
      </c>
      <c r="T41" s="31">
        <f t="shared" si="10"/>
        <v>0</v>
      </c>
      <c r="U41" s="31">
        <f t="shared" si="10"/>
        <v>0</v>
      </c>
      <c r="V41">
        <f t="shared" si="5"/>
        <v>0</v>
      </c>
      <c r="W41">
        <f t="shared" si="6"/>
        <v>0</v>
      </c>
      <c r="X41">
        <f>L4*(L4-1)</f>
        <v>380</v>
      </c>
      <c r="Y41">
        <f>L4*V41-W41</f>
        <v>0</v>
      </c>
      <c r="Z41">
        <f t="shared" si="7"/>
        <v>0</v>
      </c>
      <c r="AA41">
        <f t="shared" si="8"/>
        <v>0</v>
      </c>
      <c r="AB41">
        <f t="shared" si="9"/>
        <v>0</v>
      </c>
    </row>
    <row r="42" spans="1:28" ht="12.75">
      <c r="A42" s="28">
        <v>16</v>
      </c>
      <c r="B42" s="31">
        <f aca="true" t="shared" si="11" ref="B42:U42">B14*B14</f>
        <v>0</v>
      </c>
      <c r="C42" s="31">
        <f t="shared" si="11"/>
        <v>0</v>
      </c>
      <c r="D42" s="31">
        <f t="shared" si="11"/>
        <v>0</v>
      </c>
      <c r="E42" s="31">
        <f t="shared" si="11"/>
        <v>0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11"/>
        <v>0</v>
      </c>
      <c r="P42" s="31">
        <f t="shared" si="11"/>
        <v>0</v>
      </c>
      <c r="Q42" s="31">
        <f t="shared" si="11"/>
        <v>0</v>
      </c>
      <c r="R42" s="31">
        <f t="shared" si="11"/>
        <v>0</v>
      </c>
      <c r="S42" s="31">
        <f t="shared" si="11"/>
        <v>0</v>
      </c>
      <c r="T42" s="31">
        <f t="shared" si="11"/>
        <v>0</v>
      </c>
      <c r="U42" s="31">
        <f t="shared" si="11"/>
        <v>0</v>
      </c>
      <c r="V42">
        <f t="shared" si="5"/>
        <v>0</v>
      </c>
      <c r="W42">
        <f t="shared" si="6"/>
        <v>0</v>
      </c>
      <c r="X42">
        <f>L4*(L4-1)</f>
        <v>380</v>
      </c>
      <c r="Y42">
        <f>L4*V42-W42</f>
        <v>0</v>
      </c>
      <c r="Z42">
        <f t="shared" si="7"/>
        <v>0</v>
      </c>
      <c r="AA42">
        <f t="shared" si="8"/>
        <v>0</v>
      </c>
      <c r="AB42">
        <f t="shared" si="9"/>
        <v>0</v>
      </c>
    </row>
    <row r="43" spans="1:28" ht="12.75">
      <c r="A43" s="28">
        <v>17</v>
      </c>
      <c r="B43" s="31">
        <f aca="true" t="shared" si="12" ref="B43:U43">B15*B15</f>
        <v>0</v>
      </c>
      <c r="C43" s="31">
        <f t="shared" si="12"/>
        <v>0</v>
      </c>
      <c r="D43" s="31">
        <f t="shared" si="12"/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  <c r="P43" s="31">
        <f t="shared" si="12"/>
        <v>0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28">
        <v>18</v>
      </c>
      <c r="B44" s="31">
        <f aca="true" t="shared" si="13" ref="B44:U44">B16*B16</f>
        <v>0</v>
      </c>
      <c r="C44" s="31">
        <f t="shared" si="13"/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si="13"/>
        <v>0</v>
      </c>
      <c r="P44" s="31">
        <f t="shared" si="13"/>
        <v>0</v>
      </c>
      <c r="Q44" s="31">
        <f t="shared" si="13"/>
        <v>0</v>
      </c>
      <c r="R44" s="31">
        <f t="shared" si="13"/>
        <v>0</v>
      </c>
      <c r="S44" s="31">
        <f t="shared" si="13"/>
        <v>0</v>
      </c>
      <c r="T44" s="31">
        <f t="shared" si="13"/>
        <v>0</v>
      </c>
      <c r="U44" s="31">
        <f t="shared" si="13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28">
        <v>19</v>
      </c>
      <c r="B45" s="31">
        <f aca="true" t="shared" si="14" ref="B45:U45">B17*B17</f>
        <v>0</v>
      </c>
      <c r="C45" s="31">
        <f t="shared" si="14"/>
        <v>0</v>
      </c>
      <c r="D45" s="31">
        <f t="shared" si="14"/>
        <v>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4"/>
        <v>0</v>
      </c>
      <c r="P45" s="31">
        <f t="shared" si="14"/>
        <v>0</v>
      </c>
      <c r="Q45" s="31">
        <f t="shared" si="14"/>
        <v>0</v>
      </c>
      <c r="R45" s="31">
        <f t="shared" si="14"/>
        <v>0</v>
      </c>
      <c r="S45" s="31">
        <f t="shared" si="14"/>
        <v>0</v>
      </c>
      <c r="T45" s="31">
        <f t="shared" si="14"/>
        <v>0</v>
      </c>
      <c r="U45" s="31">
        <f t="shared" si="14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28">
        <v>20</v>
      </c>
      <c r="B46" s="31">
        <f aca="true" t="shared" si="15" ref="B46:U46">B18*B18</f>
        <v>0</v>
      </c>
      <c r="C46" s="31">
        <f t="shared" si="15"/>
        <v>0</v>
      </c>
      <c r="D46" s="31">
        <f t="shared" si="15"/>
        <v>0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5"/>
        <v>0</v>
      </c>
      <c r="O46" s="31">
        <f t="shared" si="15"/>
        <v>0</v>
      </c>
      <c r="P46" s="31">
        <f t="shared" si="15"/>
        <v>0</v>
      </c>
      <c r="Q46" s="31">
        <f t="shared" si="15"/>
        <v>0</v>
      </c>
      <c r="R46" s="31">
        <f t="shared" si="15"/>
        <v>0</v>
      </c>
      <c r="S46" s="31">
        <f t="shared" si="15"/>
        <v>0</v>
      </c>
      <c r="T46" s="31">
        <f t="shared" si="15"/>
        <v>0</v>
      </c>
      <c r="U46" s="31">
        <f t="shared" si="15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28">
        <v>21</v>
      </c>
      <c r="B47" s="31">
        <f aca="true" t="shared" si="16" ref="B47:U47">B19*B19</f>
        <v>0</v>
      </c>
      <c r="C47" s="31">
        <f t="shared" si="16"/>
        <v>0</v>
      </c>
      <c r="D47" s="31">
        <f t="shared" si="16"/>
        <v>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6"/>
        <v>0</v>
      </c>
      <c r="O47" s="31">
        <f t="shared" si="16"/>
        <v>0</v>
      </c>
      <c r="P47" s="31">
        <f t="shared" si="16"/>
        <v>0</v>
      </c>
      <c r="Q47" s="31">
        <f t="shared" si="16"/>
        <v>0</v>
      </c>
      <c r="R47" s="31">
        <f t="shared" si="16"/>
        <v>0</v>
      </c>
      <c r="S47" s="31">
        <f t="shared" si="16"/>
        <v>0</v>
      </c>
      <c r="T47" s="31">
        <f t="shared" si="16"/>
        <v>0</v>
      </c>
      <c r="U47" s="31">
        <f t="shared" si="16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28">
        <v>22</v>
      </c>
      <c r="B48" s="31">
        <f aca="true" t="shared" si="17" ref="B48:U48">B20*B20</f>
        <v>0</v>
      </c>
      <c r="C48" s="31">
        <f t="shared" si="17"/>
        <v>0</v>
      </c>
      <c r="D48" s="31">
        <f t="shared" si="17"/>
        <v>0</v>
      </c>
      <c r="E48" s="31">
        <f t="shared" si="17"/>
        <v>0</v>
      </c>
      <c r="F48" s="31">
        <f t="shared" si="17"/>
        <v>0</v>
      </c>
      <c r="G48" s="31">
        <f t="shared" si="17"/>
        <v>0</v>
      </c>
      <c r="H48" s="31">
        <f t="shared" si="17"/>
        <v>0</v>
      </c>
      <c r="I48" s="31">
        <f t="shared" si="17"/>
        <v>0</v>
      </c>
      <c r="J48" s="31">
        <f t="shared" si="17"/>
        <v>0</v>
      </c>
      <c r="K48" s="31">
        <f t="shared" si="17"/>
        <v>0</v>
      </c>
      <c r="L48" s="31">
        <f t="shared" si="17"/>
        <v>0</v>
      </c>
      <c r="M48" s="31">
        <f t="shared" si="17"/>
        <v>0</v>
      </c>
      <c r="N48" s="31">
        <f t="shared" si="17"/>
        <v>0</v>
      </c>
      <c r="O48" s="31">
        <f t="shared" si="17"/>
        <v>0</v>
      </c>
      <c r="P48" s="31">
        <f t="shared" si="17"/>
        <v>0</v>
      </c>
      <c r="Q48" s="31">
        <f t="shared" si="17"/>
        <v>0</v>
      </c>
      <c r="R48" s="31">
        <f t="shared" si="17"/>
        <v>0</v>
      </c>
      <c r="S48" s="31">
        <f t="shared" si="17"/>
        <v>0</v>
      </c>
      <c r="T48" s="31">
        <f t="shared" si="17"/>
        <v>0</v>
      </c>
      <c r="U48" s="31">
        <f t="shared" si="17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28">
        <v>23</v>
      </c>
      <c r="B49" s="31">
        <f aca="true" t="shared" si="18" ref="B49:U49">B21*B21</f>
        <v>0</v>
      </c>
      <c r="C49" s="31">
        <f t="shared" si="18"/>
        <v>0</v>
      </c>
      <c r="D49" s="31">
        <f t="shared" si="18"/>
        <v>0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0</v>
      </c>
      <c r="L49" s="31">
        <f t="shared" si="18"/>
        <v>0</v>
      </c>
      <c r="M49" s="31">
        <f t="shared" si="18"/>
        <v>0</v>
      </c>
      <c r="N49" s="31">
        <f t="shared" si="18"/>
        <v>0</v>
      </c>
      <c r="O49" s="31">
        <f t="shared" si="18"/>
        <v>0</v>
      </c>
      <c r="P49" s="31">
        <f t="shared" si="18"/>
        <v>0</v>
      </c>
      <c r="Q49" s="31">
        <f t="shared" si="18"/>
        <v>0</v>
      </c>
      <c r="R49" s="31">
        <f t="shared" si="18"/>
        <v>0</v>
      </c>
      <c r="S49" s="31">
        <f t="shared" si="18"/>
        <v>0</v>
      </c>
      <c r="T49" s="31">
        <f t="shared" si="18"/>
        <v>0</v>
      </c>
      <c r="U49" s="31">
        <f t="shared" si="18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28">
        <v>24</v>
      </c>
      <c r="B50" s="31">
        <f aca="true" t="shared" si="19" ref="B50:U50">B22*B22</f>
        <v>0</v>
      </c>
      <c r="C50" s="31">
        <f t="shared" si="19"/>
        <v>0</v>
      </c>
      <c r="D50" s="31">
        <f t="shared" si="19"/>
        <v>0</v>
      </c>
      <c r="E50" s="31">
        <f t="shared" si="19"/>
        <v>0</v>
      </c>
      <c r="F50" s="31">
        <f t="shared" si="19"/>
        <v>0</v>
      </c>
      <c r="G50" s="31">
        <f t="shared" si="19"/>
        <v>0</v>
      </c>
      <c r="H50" s="31">
        <f t="shared" si="19"/>
        <v>0</v>
      </c>
      <c r="I50" s="31">
        <f t="shared" si="19"/>
        <v>0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1">
        <f t="shared" si="19"/>
        <v>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0</v>
      </c>
      <c r="S50" s="31">
        <f t="shared" si="19"/>
        <v>0</v>
      </c>
      <c r="T50" s="31">
        <f t="shared" si="19"/>
        <v>0</v>
      </c>
      <c r="U50" s="31">
        <f t="shared" si="19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28">
        <v>25</v>
      </c>
      <c r="B51" s="31">
        <f aca="true" t="shared" si="20" ref="B51:U51">B23*B23</f>
        <v>0</v>
      </c>
      <c r="C51" s="31">
        <f t="shared" si="20"/>
        <v>0</v>
      </c>
      <c r="D51" s="31">
        <f t="shared" si="20"/>
        <v>0</v>
      </c>
      <c r="E51" s="31">
        <f t="shared" si="20"/>
        <v>0</v>
      </c>
      <c r="F51" s="31">
        <f t="shared" si="20"/>
        <v>0</v>
      </c>
      <c r="G51" s="31">
        <f t="shared" si="20"/>
        <v>0</v>
      </c>
      <c r="H51" s="31">
        <f t="shared" si="20"/>
        <v>0</v>
      </c>
      <c r="I51" s="31">
        <f t="shared" si="20"/>
        <v>0</v>
      </c>
      <c r="J51" s="31">
        <f t="shared" si="20"/>
        <v>0</v>
      </c>
      <c r="K51" s="31">
        <f t="shared" si="20"/>
        <v>0</v>
      </c>
      <c r="L51" s="31">
        <f t="shared" si="20"/>
        <v>0</v>
      </c>
      <c r="M51" s="31">
        <f t="shared" si="20"/>
        <v>0</v>
      </c>
      <c r="N51" s="31">
        <f t="shared" si="20"/>
        <v>0</v>
      </c>
      <c r="O51" s="31">
        <f t="shared" si="20"/>
        <v>0</v>
      </c>
      <c r="P51" s="31">
        <f t="shared" si="20"/>
        <v>0</v>
      </c>
      <c r="Q51" s="31">
        <f t="shared" si="20"/>
        <v>0</v>
      </c>
      <c r="R51" s="31">
        <f t="shared" si="20"/>
        <v>0</v>
      </c>
      <c r="S51" s="31">
        <f t="shared" si="20"/>
        <v>0</v>
      </c>
      <c r="T51" s="31">
        <f t="shared" si="20"/>
        <v>0</v>
      </c>
      <c r="U51" s="31">
        <f t="shared" si="20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28">
        <v>26</v>
      </c>
      <c r="B52" s="31">
        <f aca="true" t="shared" si="21" ref="B52:U52">B24*B24</f>
        <v>0</v>
      </c>
      <c r="C52" s="31">
        <f t="shared" si="21"/>
        <v>0</v>
      </c>
      <c r="D52" s="31">
        <f t="shared" si="21"/>
        <v>0</v>
      </c>
      <c r="E52" s="31">
        <f t="shared" si="21"/>
        <v>0</v>
      </c>
      <c r="F52" s="31">
        <f t="shared" si="21"/>
        <v>0</v>
      </c>
      <c r="G52" s="31">
        <f t="shared" si="21"/>
        <v>0</v>
      </c>
      <c r="H52" s="31">
        <f t="shared" si="21"/>
        <v>0</v>
      </c>
      <c r="I52" s="31">
        <f t="shared" si="21"/>
        <v>0</v>
      </c>
      <c r="J52" s="31">
        <f t="shared" si="21"/>
        <v>0</v>
      </c>
      <c r="K52" s="31">
        <f t="shared" si="21"/>
        <v>0</v>
      </c>
      <c r="L52" s="31">
        <f t="shared" si="21"/>
        <v>0</v>
      </c>
      <c r="M52" s="31">
        <f t="shared" si="21"/>
        <v>0</v>
      </c>
      <c r="N52" s="31">
        <f t="shared" si="21"/>
        <v>0</v>
      </c>
      <c r="O52" s="31">
        <f t="shared" si="21"/>
        <v>0</v>
      </c>
      <c r="P52" s="31">
        <f t="shared" si="21"/>
        <v>0</v>
      </c>
      <c r="Q52" s="31">
        <f t="shared" si="21"/>
        <v>0</v>
      </c>
      <c r="R52" s="31">
        <f t="shared" si="21"/>
        <v>0</v>
      </c>
      <c r="S52" s="31">
        <f t="shared" si="21"/>
        <v>0</v>
      </c>
      <c r="T52" s="31">
        <f t="shared" si="21"/>
        <v>0</v>
      </c>
      <c r="U52" s="31">
        <f t="shared" si="21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28">
        <v>27</v>
      </c>
      <c r="B53" s="31">
        <f aca="true" t="shared" si="22" ref="B53:U53">B25*B25</f>
        <v>0</v>
      </c>
      <c r="C53" s="31">
        <f t="shared" si="22"/>
        <v>0</v>
      </c>
      <c r="D53" s="31">
        <f t="shared" si="22"/>
        <v>0</v>
      </c>
      <c r="E53" s="31">
        <f t="shared" si="22"/>
        <v>0</v>
      </c>
      <c r="F53" s="31">
        <f t="shared" si="22"/>
        <v>0</v>
      </c>
      <c r="G53" s="31">
        <f t="shared" si="22"/>
        <v>0</v>
      </c>
      <c r="H53" s="31">
        <f t="shared" si="22"/>
        <v>0</v>
      </c>
      <c r="I53" s="31">
        <f t="shared" si="22"/>
        <v>0</v>
      </c>
      <c r="J53" s="31">
        <f t="shared" si="22"/>
        <v>0</v>
      </c>
      <c r="K53" s="31">
        <f t="shared" si="22"/>
        <v>0</v>
      </c>
      <c r="L53" s="31">
        <f t="shared" si="22"/>
        <v>0</v>
      </c>
      <c r="M53" s="31">
        <f t="shared" si="22"/>
        <v>0</v>
      </c>
      <c r="N53" s="31">
        <f t="shared" si="22"/>
        <v>0</v>
      </c>
      <c r="O53" s="31">
        <f t="shared" si="22"/>
        <v>0</v>
      </c>
      <c r="P53" s="31">
        <f t="shared" si="22"/>
        <v>0</v>
      </c>
      <c r="Q53" s="31">
        <f t="shared" si="22"/>
        <v>0</v>
      </c>
      <c r="R53" s="31">
        <f t="shared" si="22"/>
        <v>0</v>
      </c>
      <c r="S53" s="31">
        <f t="shared" si="22"/>
        <v>0</v>
      </c>
      <c r="T53" s="31">
        <f t="shared" si="22"/>
        <v>0</v>
      </c>
      <c r="U53" s="31">
        <f t="shared" si="22"/>
        <v>0</v>
      </c>
      <c r="V53">
        <f t="shared" si="5"/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 t="shared" si="7"/>
        <v>0</v>
      </c>
      <c r="AA53">
        <f t="shared" si="8"/>
        <v>0</v>
      </c>
      <c r="AB53">
        <f t="shared" si="9"/>
        <v>0</v>
      </c>
    </row>
    <row r="54" spans="1:28" ht="12.75">
      <c r="A54" s="28">
        <v>28</v>
      </c>
      <c r="B54" s="31">
        <f aca="true" t="shared" si="23" ref="B54:U54">B26*B26</f>
        <v>0</v>
      </c>
      <c r="C54" s="31">
        <f t="shared" si="23"/>
        <v>0</v>
      </c>
      <c r="D54" s="31">
        <f t="shared" si="23"/>
        <v>0</v>
      </c>
      <c r="E54" s="31">
        <f t="shared" si="23"/>
        <v>0</v>
      </c>
      <c r="F54" s="31">
        <f t="shared" si="23"/>
        <v>0</v>
      </c>
      <c r="G54" s="31">
        <f t="shared" si="23"/>
        <v>0</v>
      </c>
      <c r="H54" s="31">
        <f t="shared" si="23"/>
        <v>0</v>
      </c>
      <c r="I54" s="31">
        <f t="shared" si="23"/>
        <v>0</v>
      </c>
      <c r="J54" s="31">
        <f t="shared" si="23"/>
        <v>0</v>
      </c>
      <c r="K54" s="31">
        <f t="shared" si="23"/>
        <v>0</v>
      </c>
      <c r="L54" s="31">
        <f t="shared" si="23"/>
        <v>0</v>
      </c>
      <c r="M54" s="31">
        <f t="shared" si="23"/>
        <v>0</v>
      </c>
      <c r="N54" s="31">
        <f t="shared" si="23"/>
        <v>0</v>
      </c>
      <c r="O54" s="31">
        <f t="shared" si="23"/>
        <v>0</v>
      </c>
      <c r="P54" s="31">
        <f t="shared" si="23"/>
        <v>0</v>
      </c>
      <c r="Q54" s="31">
        <f t="shared" si="23"/>
        <v>0</v>
      </c>
      <c r="R54" s="31">
        <f t="shared" si="23"/>
        <v>0</v>
      </c>
      <c r="S54" s="31">
        <f t="shared" si="23"/>
        <v>0</v>
      </c>
      <c r="T54" s="31">
        <f t="shared" si="23"/>
        <v>0</v>
      </c>
      <c r="U54" s="31">
        <f t="shared" si="23"/>
        <v>0</v>
      </c>
      <c r="V54">
        <f t="shared" si="5"/>
        <v>0</v>
      </c>
      <c r="W54">
        <f t="shared" si="6"/>
        <v>0</v>
      </c>
      <c r="X54">
        <f>L4*(L4-1)</f>
        <v>380</v>
      </c>
      <c r="Y54">
        <f>L4*V54-W54</f>
        <v>0</v>
      </c>
      <c r="Z54">
        <f t="shared" si="7"/>
        <v>0</v>
      </c>
      <c r="AA54">
        <f t="shared" si="8"/>
        <v>0</v>
      </c>
      <c r="AB54">
        <f t="shared" si="9"/>
        <v>0</v>
      </c>
    </row>
    <row r="55" spans="1:28" ht="12.75">
      <c r="A55" s="28">
        <v>29</v>
      </c>
      <c r="B55" s="31">
        <f aca="true" t="shared" si="24" ref="B55:U55">B27*B27</f>
        <v>0</v>
      </c>
      <c r="C55" s="31">
        <f t="shared" si="24"/>
        <v>0</v>
      </c>
      <c r="D55" s="31">
        <f t="shared" si="24"/>
        <v>0</v>
      </c>
      <c r="E55" s="31">
        <f t="shared" si="24"/>
        <v>0</v>
      </c>
      <c r="F55" s="31">
        <f t="shared" si="24"/>
        <v>0</v>
      </c>
      <c r="G55" s="31">
        <f t="shared" si="24"/>
        <v>0</v>
      </c>
      <c r="H55" s="31">
        <f t="shared" si="24"/>
        <v>0</v>
      </c>
      <c r="I55" s="31">
        <f t="shared" si="24"/>
        <v>0</v>
      </c>
      <c r="J55" s="31">
        <f t="shared" si="24"/>
        <v>0</v>
      </c>
      <c r="K55" s="31">
        <f t="shared" si="24"/>
        <v>0</v>
      </c>
      <c r="L55" s="31">
        <f t="shared" si="24"/>
        <v>0</v>
      </c>
      <c r="M55" s="31">
        <f t="shared" si="24"/>
        <v>0</v>
      </c>
      <c r="N55" s="31">
        <f t="shared" si="24"/>
        <v>0</v>
      </c>
      <c r="O55" s="31">
        <f t="shared" si="24"/>
        <v>0</v>
      </c>
      <c r="P55" s="31">
        <f t="shared" si="24"/>
        <v>0</v>
      </c>
      <c r="Q55" s="31">
        <f t="shared" si="24"/>
        <v>0</v>
      </c>
      <c r="R55" s="31">
        <f t="shared" si="24"/>
        <v>0</v>
      </c>
      <c r="S55" s="31">
        <f t="shared" si="24"/>
        <v>0</v>
      </c>
      <c r="T55" s="31">
        <f t="shared" si="24"/>
        <v>0</v>
      </c>
      <c r="U55" s="31">
        <f t="shared" si="24"/>
        <v>0</v>
      </c>
      <c r="V55">
        <f t="shared" si="5"/>
        <v>0</v>
      </c>
      <c r="W55">
        <f t="shared" si="6"/>
        <v>0</v>
      </c>
      <c r="X55">
        <f>L4*(L4-1)</f>
        <v>380</v>
      </c>
      <c r="Y55">
        <f>L4*V55-W55</f>
        <v>0</v>
      </c>
      <c r="Z55">
        <f t="shared" si="7"/>
        <v>0</v>
      </c>
      <c r="AA55">
        <f t="shared" si="8"/>
        <v>0</v>
      </c>
      <c r="AB55">
        <f t="shared" si="9"/>
        <v>0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AB54"/>
  <sheetViews>
    <sheetView zoomScalePageLayoutView="0" workbookViewId="0" topLeftCell="A1">
      <selection activeCell="Z21" sqref="Z21"/>
    </sheetView>
  </sheetViews>
  <sheetFormatPr defaultColWidth="8.8515625" defaultRowHeight="12.75"/>
  <cols>
    <col min="1" max="1" width="6.421875" style="0" customWidth="1"/>
    <col min="2" max="21" width="3.7109375" style="0" customWidth="1"/>
    <col min="22" max="22" width="8.7109375" style="0" customWidth="1"/>
    <col min="23" max="23" width="9.7109375" style="0" customWidth="1"/>
    <col min="24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34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V25*V25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35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181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36</v>
      </c>
      <c r="M5" s="8"/>
      <c r="N5" s="8"/>
      <c r="O5" s="8"/>
      <c r="P5" s="22">
        <f>(L4*V26)-P3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0:27" ht="12.75">
      <c r="J6" s="8"/>
      <c r="K6" s="8"/>
      <c r="L6" s="6">
        <v>65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13</v>
      </c>
      <c r="M8" s="8"/>
      <c r="N8" s="8"/>
      <c r="O8" s="8"/>
      <c r="P8" s="8">
        <f>V25/L4</f>
        <v>0</v>
      </c>
      <c r="Q8" s="43" t="s">
        <v>182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37</v>
      </c>
      <c r="R9" s="12"/>
      <c r="S9" s="12"/>
      <c r="T9" s="12"/>
      <c r="U9" s="13"/>
    </row>
    <row r="10" spans="1:26" ht="12.75">
      <c r="A10" s="3"/>
      <c r="B10" s="3" t="s">
        <v>13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38</v>
      </c>
      <c r="X10" s="38"/>
      <c r="Y10" s="4"/>
      <c r="Z10" s="5"/>
    </row>
    <row r="11" spans="1:26" ht="12.75">
      <c r="A11" s="28" t="s">
        <v>195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109</v>
      </c>
      <c r="W11" s="27" t="s">
        <v>148</v>
      </c>
      <c r="X11" s="46" t="s">
        <v>149</v>
      </c>
      <c r="Y11" s="37" t="s">
        <v>14</v>
      </c>
      <c r="Z11" s="9"/>
    </row>
    <row r="12" spans="1:26" ht="12.75">
      <c r="A12" s="28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6">SUM(B12:U12)</f>
        <v>0</v>
      </c>
      <c r="W12" s="39">
        <f>V12/L4*20</f>
        <v>0</v>
      </c>
      <c r="X12" s="40">
        <f aca="true" t="shared" si="1" ref="X12:X24">100-(AB42*2)</f>
        <v>100</v>
      </c>
      <c r="Y12" s="7" t="s">
        <v>209</v>
      </c>
      <c r="Z12" s="9"/>
    </row>
    <row r="13" spans="1:26" ht="12.75">
      <c r="A13" s="28">
        <v>31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7" t="s">
        <v>39</v>
      </c>
      <c r="Z13" s="9"/>
    </row>
    <row r="14" spans="1:26" ht="12.75">
      <c r="A14" s="28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7" t="s">
        <v>40</v>
      </c>
      <c r="Z14" s="9"/>
    </row>
    <row r="15" spans="1:26" ht="12.75">
      <c r="A15" s="28">
        <v>33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7" t="s">
        <v>210</v>
      </c>
      <c r="Z15" s="9"/>
    </row>
    <row r="16" spans="1:26" ht="12.75">
      <c r="A16" s="28">
        <v>34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7" t="s">
        <v>41</v>
      </c>
      <c r="Z16" s="9"/>
    </row>
    <row r="17" spans="1:26" ht="12.75">
      <c r="A17" s="28">
        <v>35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7" t="s">
        <v>42</v>
      </c>
      <c r="Z17" s="9"/>
    </row>
    <row r="18" spans="1:26" ht="12.75">
      <c r="A18" s="28">
        <v>36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7" t="s">
        <v>201</v>
      </c>
      <c r="Z18" s="9"/>
    </row>
    <row r="19" spans="1:26" ht="12.75">
      <c r="A19" s="28">
        <v>37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7" t="s">
        <v>43</v>
      </c>
      <c r="Z19" s="9"/>
    </row>
    <row r="20" spans="1:26" ht="12.75">
      <c r="A20" s="28">
        <v>38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7" t="s">
        <v>44</v>
      </c>
      <c r="Z20" s="9"/>
    </row>
    <row r="21" spans="1:26" ht="12.75">
      <c r="A21" s="28">
        <v>39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7" t="s">
        <v>211</v>
      </c>
      <c r="Z21" s="9"/>
    </row>
    <row r="22" spans="1:26" ht="12.75">
      <c r="A22" s="28">
        <v>40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7" t="s">
        <v>45</v>
      </c>
      <c r="Z22" s="9"/>
    </row>
    <row r="23" spans="1:26" ht="12.75">
      <c r="A23" s="28">
        <v>41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39">
        <f>V23/L4*20</f>
        <v>0</v>
      </c>
      <c r="X23" s="40">
        <f t="shared" si="1"/>
        <v>100</v>
      </c>
      <c r="Y23" s="7" t="s">
        <v>46</v>
      </c>
      <c r="Z23" s="9"/>
    </row>
    <row r="24" spans="1:26" ht="12.75">
      <c r="A24" s="28">
        <v>42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f t="shared" si="0"/>
        <v>0</v>
      </c>
      <c r="W24" s="41">
        <f>V24/L4*20</f>
        <v>0</v>
      </c>
      <c r="X24" s="42">
        <f t="shared" si="1"/>
        <v>100</v>
      </c>
      <c r="Y24" s="45" t="s">
        <v>47</v>
      </c>
      <c r="Z24" s="13"/>
    </row>
    <row r="25" spans="1:23" ht="12.75">
      <c r="A25" s="28" t="s">
        <v>110</v>
      </c>
      <c r="B25" s="31">
        <f aca="true" t="shared" si="2" ref="B25:U25">SUM(B12:B24)</f>
        <v>0</v>
      </c>
      <c r="C25" s="31">
        <f t="shared" si="2"/>
        <v>0</v>
      </c>
      <c r="D25" s="31">
        <f t="shared" si="2"/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0"/>
        <v>0</v>
      </c>
      <c r="W25" s="30"/>
    </row>
    <row r="26" spans="1:24" ht="12.75">
      <c r="A26" s="28" t="s">
        <v>111</v>
      </c>
      <c r="B26" s="32">
        <f aca="true" t="shared" si="3" ref="B26:U26">B25*B25</f>
        <v>0</v>
      </c>
      <c r="C26" s="32">
        <f t="shared" si="3"/>
        <v>0</v>
      </c>
      <c r="D26" s="32">
        <f t="shared" si="3"/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2">
        <f t="shared" si="3"/>
        <v>0</v>
      </c>
      <c r="K26" s="32">
        <f t="shared" si="3"/>
        <v>0</v>
      </c>
      <c r="L26" s="32">
        <f t="shared" si="3"/>
        <v>0</v>
      </c>
      <c r="M26" s="32">
        <f t="shared" si="3"/>
        <v>0</v>
      </c>
      <c r="N26" s="32">
        <f t="shared" si="3"/>
        <v>0</v>
      </c>
      <c r="O26" s="32">
        <f t="shared" si="3"/>
        <v>0</v>
      </c>
      <c r="P26" s="32">
        <f t="shared" si="3"/>
        <v>0</v>
      </c>
      <c r="Q26" s="32">
        <f t="shared" si="3"/>
        <v>0</v>
      </c>
      <c r="R26" s="32">
        <f t="shared" si="3"/>
        <v>0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0"/>
        <v>0</v>
      </c>
      <c r="W26" t="s">
        <v>112</v>
      </c>
      <c r="X26" s="2"/>
    </row>
    <row r="40" ht="12.75">
      <c r="A40" s="2" t="s">
        <v>127</v>
      </c>
    </row>
    <row r="41" spans="1:28" ht="12.75">
      <c r="A41" s="28" t="s">
        <v>195</v>
      </c>
      <c r="B41" s="31" t="s">
        <v>94</v>
      </c>
      <c r="C41" s="31" t="s">
        <v>95</v>
      </c>
      <c r="D41" s="31" t="s">
        <v>96</v>
      </c>
      <c r="E41" s="31" t="s">
        <v>97</v>
      </c>
      <c r="F41" s="31" t="s">
        <v>98</v>
      </c>
      <c r="G41" s="31" t="s">
        <v>99</v>
      </c>
      <c r="H41" s="31" t="s">
        <v>100</v>
      </c>
      <c r="I41" s="31" t="s">
        <v>101</v>
      </c>
      <c r="J41" s="31" t="s">
        <v>102</v>
      </c>
      <c r="K41" s="31" t="s">
        <v>103</v>
      </c>
      <c r="L41" s="31" t="s">
        <v>104</v>
      </c>
      <c r="M41" s="31" t="s">
        <v>105</v>
      </c>
      <c r="N41" s="31" t="s">
        <v>106</v>
      </c>
      <c r="O41" s="31" t="s">
        <v>107</v>
      </c>
      <c r="P41" s="31" t="s">
        <v>108</v>
      </c>
      <c r="Q41" s="31" t="s">
        <v>115</v>
      </c>
      <c r="R41" s="31" t="s">
        <v>117</v>
      </c>
      <c r="S41" s="31" t="s">
        <v>118</v>
      </c>
      <c r="T41" s="31" t="s">
        <v>119</v>
      </c>
      <c r="U41" s="31" t="s">
        <v>120</v>
      </c>
      <c r="V41" t="s">
        <v>126</v>
      </c>
      <c r="W41" t="s">
        <v>113</v>
      </c>
      <c r="X41" t="s">
        <v>114</v>
      </c>
      <c r="Y41" t="s">
        <v>106</v>
      </c>
      <c r="Z41" t="s">
        <v>115</v>
      </c>
      <c r="AA41" t="s">
        <v>122</v>
      </c>
      <c r="AB41" t="s">
        <v>224</v>
      </c>
    </row>
    <row r="42" spans="1:28" ht="12.75">
      <c r="A42" s="28">
        <v>30</v>
      </c>
      <c r="B42" s="31">
        <f aca="true" t="shared" si="4" ref="B42:U42">B12*B12</f>
        <v>0</v>
      </c>
      <c r="C42" s="31">
        <f t="shared" si="4"/>
        <v>0</v>
      </c>
      <c r="D42" s="31">
        <f t="shared" si="4"/>
        <v>0</v>
      </c>
      <c r="E42" s="31">
        <f t="shared" si="4"/>
        <v>0</v>
      </c>
      <c r="F42" s="31">
        <f t="shared" si="4"/>
        <v>0</v>
      </c>
      <c r="G42" s="31">
        <f t="shared" si="4"/>
        <v>0</v>
      </c>
      <c r="H42" s="31">
        <f t="shared" si="4"/>
        <v>0</v>
      </c>
      <c r="I42" s="31">
        <f t="shared" si="4"/>
        <v>0</v>
      </c>
      <c r="J42" s="31">
        <f t="shared" si="4"/>
        <v>0</v>
      </c>
      <c r="K42" s="31">
        <f t="shared" si="4"/>
        <v>0</v>
      </c>
      <c r="L42" s="31">
        <f t="shared" si="4"/>
        <v>0</v>
      </c>
      <c r="M42" s="31">
        <f t="shared" si="4"/>
        <v>0</v>
      </c>
      <c r="N42" s="31">
        <f t="shared" si="4"/>
        <v>0</v>
      </c>
      <c r="O42" s="31">
        <f t="shared" si="4"/>
        <v>0</v>
      </c>
      <c r="P42" s="31">
        <f t="shared" si="4"/>
        <v>0</v>
      </c>
      <c r="Q42" s="31">
        <f t="shared" si="4"/>
        <v>0</v>
      </c>
      <c r="R42" s="31">
        <f t="shared" si="4"/>
        <v>0</v>
      </c>
      <c r="S42" s="31">
        <f t="shared" si="4"/>
        <v>0</v>
      </c>
      <c r="T42" s="31">
        <f t="shared" si="4"/>
        <v>0</v>
      </c>
      <c r="U42" s="31">
        <f t="shared" si="4"/>
        <v>0</v>
      </c>
      <c r="V42">
        <f aca="true" t="shared" si="5" ref="V42:V54">SUM(B42:U42)</f>
        <v>0</v>
      </c>
      <c r="W42">
        <f aca="true" t="shared" si="6" ref="W42:W54">V12*V12</f>
        <v>0</v>
      </c>
      <c r="X42">
        <f>L4*(L4-1)</f>
        <v>380</v>
      </c>
      <c r="Y42">
        <f>L4*V42-W42</f>
        <v>0</v>
      </c>
      <c r="Z42">
        <f aca="true" t="shared" si="7" ref="Z42:Z54">Y42/X42</f>
        <v>0</v>
      </c>
      <c r="AA42">
        <f aca="true" t="shared" si="8" ref="AA42:AA54">SQRT(Z42)</f>
        <v>0</v>
      </c>
      <c r="AB42">
        <f aca="true" t="shared" si="9" ref="AB42:AB54">AA42/4*100</f>
        <v>0</v>
      </c>
    </row>
    <row r="43" spans="1:28" ht="12.75">
      <c r="A43" s="28">
        <v>31</v>
      </c>
      <c r="B43" s="31">
        <f aca="true" t="shared" si="10" ref="B43:U43">B13*B13</f>
        <v>0</v>
      </c>
      <c r="C43" s="31">
        <f t="shared" si="10"/>
        <v>0</v>
      </c>
      <c r="D43" s="31">
        <f t="shared" si="10"/>
        <v>0</v>
      </c>
      <c r="E43" s="31">
        <f t="shared" si="10"/>
        <v>0</v>
      </c>
      <c r="F43" s="31">
        <f t="shared" si="10"/>
        <v>0</v>
      </c>
      <c r="G43" s="31">
        <f t="shared" si="10"/>
        <v>0</v>
      </c>
      <c r="H43" s="31">
        <f t="shared" si="10"/>
        <v>0</v>
      </c>
      <c r="I43" s="31">
        <f t="shared" si="10"/>
        <v>0</v>
      </c>
      <c r="J43" s="31">
        <f t="shared" si="10"/>
        <v>0</v>
      </c>
      <c r="K43" s="31">
        <f t="shared" si="10"/>
        <v>0</v>
      </c>
      <c r="L43" s="31">
        <f t="shared" si="10"/>
        <v>0</v>
      </c>
      <c r="M43" s="31">
        <f t="shared" si="10"/>
        <v>0</v>
      </c>
      <c r="N43" s="31">
        <f t="shared" si="10"/>
        <v>0</v>
      </c>
      <c r="O43" s="31">
        <f t="shared" si="10"/>
        <v>0</v>
      </c>
      <c r="P43" s="31">
        <f t="shared" si="10"/>
        <v>0</v>
      </c>
      <c r="Q43" s="31">
        <f t="shared" si="10"/>
        <v>0</v>
      </c>
      <c r="R43" s="31">
        <f t="shared" si="10"/>
        <v>0</v>
      </c>
      <c r="S43" s="31">
        <f t="shared" si="10"/>
        <v>0</v>
      </c>
      <c r="T43" s="31">
        <f t="shared" si="10"/>
        <v>0</v>
      </c>
      <c r="U43" s="31">
        <f t="shared" si="10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28">
        <v>32</v>
      </c>
      <c r="B44" s="31">
        <f aca="true" t="shared" si="11" ref="B44:U44">B14*B14</f>
        <v>0</v>
      </c>
      <c r="C44" s="31">
        <f t="shared" si="11"/>
        <v>0</v>
      </c>
      <c r="D44" s="31">
        <f t="shared" si="11"/>
        <v>0</v>
      </c>
      <c r="E44" s="31">
        <f t="shared" si="11"/>
        <v>0</v>
      </c>
      <c r="F44" s="31">
        <f t="shared" si="11"/>
        <v>0</v>
      </c>
      <c r="G44" s="31">
        <f t="shared" si="11"/>
        <v>0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1"/>
        <v>0</v>
      </c>
      <c r="O44" s="31">
        <f t="shared" si="11"/>
        <v>0</v>
      </c>
      <c r="P44" s="31">
        <f t="shared" si="11"/>
        <v>0</v>
      </c>
      <c r="Q44" s="31">
        <f t="shared" si="11"/>
        <v>0</v>
      </c>
      <c r="R44" s="31">
        <f t="shared" si="11"/>
        <v>0</v>
      </c>
      <c r="S44" s="31">
        <f t="shared" si="11"/>
        <v>0</v>
      </c>
      <c r="T44" s="31">
        <f t="shared" si="11"/>
        <v>0</v>
      </c>
      <c r="U44" s="31">
        <f t="shared" si="11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28">
        <v>33</v>
      </c>
      <c r="B45" s="31">
        <f aca="true" t="shared" si="12" ref="B45:U45">B15*B15</f>
        <v>0</v>
      </c>
      <c r="C45" s="31">
        <f t="shared" si="12"/>
        <v>0</v>
      </c>
      <c r="D45" s="31">
        <f t="shared" si="12"/>
        <v>0</v>
      </c>
      <c r="E45" s="31">
        <f t="shared" si="12"/>
        <v>0</v>
      </c>
      <c r="F45" s="31">
        <f t="shared" si="12"/>
        <v>0</v>
      </c>
      <c r="G45" s="31">
        <f t="shared" si="12"/>
        <v>0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 t="shared" si="12"/>
        <v>0</v>
      </c>
      <c r="O45" s="31">
        <f t="shared" si="12"/>
        <v>0</v>
      </c>
      <c r="P45" s="31">
        <f t="shared" si="12"/>
        <v>0</v>
      </c>
      <c r="Q45" s="31">
        <f t="shared" si="12"/>
        <v>0</v>
      </c>
      <c r="R45" s="31">
        <f t="shared" si="12"/>
        <v>0</v>
      </c>
      <c r="S45" s="31">
        <f t="shared" si="12"/>
        <v>0</v>
      </c>
      <c r="T45" s="31">
        <f t="shared" si="12"/>
        <v>0</v>
      </c>
      <c r="U45" s="31">
        <f t="shared" si="12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28">
        <v>34</v>
      </c>
      <c r="B46" s="31">
        <f aca="true" t="shared" si="13" ref="B46:U46">B16*B16</f>
        <v>0</v>
      </c>
      <c r="C46" s="31">
        <f t="shared" si="13"/>
        <v>0</v>
      </c>
      <c r="D46" s="31">
        <f t="shared" si="13"/>
        <v>0</v>
      </c>
      <c r="E46" s="31">
        <f t="shared" si="13"/>
        <v>0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 t="shared" si="13"/>
        <v>0</v>
      </c>
      <c r="P46" s="31">
        <f t="shared" si="13"/>
        <v>0</v>
      </c>
      <c r="Q46" s="31">
        <f t="shared" si="13"/>
        <v>0</v>
      </c>
      <c r="R46" s="31">
        <f t="shared" si="13"/>
        <v>0</v>
      </c>
      <c r="S46" s="31">
        <f t="shared" si="13"/>
        <v>0</v>
      </c>
      <c r="T46" s="31">
        <f t="shared" si="13"/>
        <v>0</v>
      </c>
      <c r="U46" s="31">
        <f t="shared" si="13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28">
        <v>35</v>
      </c>
      <c r="B47" s="31">
        <f aca="true" t="shared" si="14" ref="B47:U47">B17*B17</f>
        <v>0</v>
      </c>
      <c r="C47" s="31">
        <f t="shared" si="14"/>
        <v>0</v>
      </c>
      <c r="D47" s="31">
        <f t="shared" si="14"/>
        <v>0</v>
      </c>
      <c r="E47" s="31">
        <f t="shared" si="14"/>
        <v>0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 t="shared" si="14"/>
        <v>0</v>
      </c>
      <c r="P47" s="31">
        <f t="shared" si="14"/>
        <v>0</v>
      </c>
      <c r="Q47" s="31">
        <f t="shared" si="14"/>
        <v>0</v>
      </c>
      <c r="R47" s="31">
        <f t="shared" si="14"/>
        <v>0</v>
      </c>
      <c r="S47" s="31">
        <f t="shared" si="14"/>
        <v>0</v>
      </c>
      <c r="T47" s="31">
        <f t="shared" si="14"/>
        <v>0</v>
      </c>
      <c r="U47" s="31">
        <f t="shared" si="14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28">
        <v>36</v>
      </c>
      <c r="B48" s="31">
        <f aca="true" t="shared" si="15" ref="B48:U48">B18*B18</f>
        <v>0</v>
      </c>
      <c r="C48" s="31">
        <f t="shared" si="15"/>
        <v>0</v>
      </c>
      <c r="D48" s="31">
        <f t="shared" si="15"/>
        <v>0</v>
      </c>
      <c r="E48" s="31">
        <f t="shared" si="15"/>
        <v>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1">
        <f t="shared" si="15"/>
        <v>0</v>
      </c>
      <c r="P48" s="31">
        <f t="shared" si="15"/>
        <v>0</v>
      </c>
      <c r="Q48" s="31">
        <f t="shared" si="15"/>
        <v>0</v>
      </c>
      <c r="R48" s="31">
        <f t="shared" si="15"/>
        <v>0</v>
      </c>
      <c r="S48" s="31">
        <f t="shared" si="15"/>
        <v>0</v>
      </c>
      <c r="T48" s="31">
        <f t="shared" si="15"/>
        <v>0</v>
      </c>
      <c r="U48" s="31">
        <f t="shared" si="15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28">
        <v>37</v>
      </c>
      <c r="B49" s="31">
        <f aca="true" t="shared" si="16" ref="B49:U49">B19*B19</f>
        <v>0</v>
      </c>
      <c r="C49" s="31">
        <f t="shared" si="16"/>
        <v>0</v>
      </c>
      <c r="D49" s="31">
        <f t="shared" si="16"/>
        <v>0</v>
      </c>
      <c r="E49" s="31">
        <f t="shared" si="16"/>
        <v>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6"/>
        <v>0</v>
      </c>
      <c r="O49" s="31">
        <f t="shared" si="16"/>
        <v>0</v>
      </c>
      <c r="P49" s="31">
        <f t="shared" si="16"/>
        <v>0</v>
      </c>
      <c r="Q49" s="31">
        <f t="shared" si="16"/>
        <v>0</v>
      </c>
      <c r="R49" s="31">
        <f t="shared" si="16"/>
        <v>0</v>
      </c>
      <c r="S49" s="31">
        <f t="shared" si="16"/>
        <v>0</v>
      </c>
      <c r="T49" s="31">
        <f t="shared" si="16"/>
        <v>0</v>
      </c>
      <c r="U49" s="31">
        <f t="shared" si="16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28">
        <v>38</v>
      </c>
      <c r="B50" s="31">
        <f aca="true" t="shared" si="17" ref="B50:U50">B20*B20</f>
        <v>0</v>
      </c>
      <c r="C50" s="31">
        <f t="shared" si="17"/>
        <v>0</v>
      </c>
      <c r="D50" s="31">
        <f t="shared" si="17"/>
        <v>0</v>
      </c>
      <c r="E50" s="31">
        <f t="shared" si="17"/>
        <v>0</v>
      </c>
      <c r="F50" s="31">
        <f t="shared" si="17"/>
        <v>0</v>
      </c>
      <c r="G50" s="31">
        <f t="shared" si="17"/>
        <v>0</v>
      </c>
      <c r="H50" s="31">
        <f t="shared" si="17"/>
        <v>0</v>
      </c>
      <c r="I50" s="31">
        <f t="shared" si="17"/>
        <v>0</v>
      </c>
      <c r="J50" s="31">
        <f t="shared" si="17"/>
        <v>0</v>
      </c>
      <c r="K50" s="31">
        <f t="shared" si="17"/>
        <v>0</v>
      </c>
      <c r="L50" s="31">
        <f t="shared" si="17"/>
        <v>0</v>
      </c>
      <c r="M50" s="31">
        <f t="shared" si="17"/>
        <v>0</v>
      </c>
      <c r="N50" s="31">
        <f t="shared" si="17"/>
        <v>0</v>
      </c>
      <c r="O50" s="31">
        <f t="shared" si="17"/>
        <v>0</v>
      </c>
      <c r="P50" s="31">
        <f t="shared" si="17"/>
        <v>0</v>
      </c>
      <c r="Q50" s="31">
        <f t="shared" si="17"/>
        <v>0</v>
      </c>
      <c r="R50" s="31">
        <f t="shared" si="17"/>
        <v>0</v>
      </c>
      <c r="S50" s="31">
        <f t="shared" si="17"/>
        <v>0</v>
      </c>
      <c r="T50" s="31">
        <f t="shared" si="17"/>
        <v>0</v>
      </c>
      <c r="U50" s="31">
        <f t="shared" si="17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28">
        <v>39</v>
      </c>
      <c r="B51" s="31">
        <f aca="true" t="shared" si="18" ref="B51:U51">B21*B21</f>
        <v>0</v>
      </c>
      <c r="C51" s="31">
        <f t="shared" si="18"/>
        <v>0</v>
      </c>
      <c r="D51" s="31">
        <f t="shared" si="18"/>
        <v>0</v>
      </c>
      <c r="E51" s="31">
        <f t="shared" si="18"/>
        <v>0</v>
      </c>
      <c r="F51" s="31">
        <f t="shared" si="18"/>
        <v>0</v>
      </c>
      <c r="G51" s="31">
        <f t="shared" si="18"/>
        <v>0</v>
      </c>
      <c r="H51" s="31">
        <f t="shared" si="18"/>
        <v>0</v>
      </c>
      <c r="I51" s="31">
        <f t="shared" si="18"/>
        <v>0</v>
      </c>
      <c r="J51" s="31">
        <f t="shared" si="18"/>
        <v>0</v>
      </c>
      <c r="K51" s="31">
        <f t="shared" si="18"/>
        <v>0</v>
      </c>
      <c r="L51" s="31">
        <f t="shared" si="18"/>
        <v>0</v>
      </c>
      <c r="M51" s="31">
        <f t="shared" si="18"/>
        <v>0</v>
      </c>
      <c r="N51" s="31">
        <f t="shared" si="18"/>
        <v>0</v>
      </c>
      <c r="O51" s="31">
        <f t="shared" si="18"/>
        <v>0</v>
      </c>
      <c r="P51" s="31">
        <f t="shared" si="18"/>
        <v>0</v>
      </c>
      <c r="Q51" s="31">
        <f t="shared" si="18"/>
        <v>0</v>
      </c>
      <c r="R51" s="31">
        <f t="shared" si="18"/>
        <v>0</v>
      </c>
      <c r="S51" s="31">
        <f t="shared" si="18"/>
        <v>0</v>
      </c>
      <c r="T51" s="31">
        <f t="shared" si="18"/>
        <v>0</v>
      </c>
      <c r="U51" s="31">
        <f t="shared" si="18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28">
        <v>40</v>
      </c>
      <c r="B52" s="31">
        <f aca="true" t="shared" si="19" ref="B52:U52">B22*B22</f>
        <v>0</v>
      </c>
      <c r="C52" s="31">
        <f t="shared" si="19"/>
        <v>0</v>
      </c>
      <c r="D52" s="31">
        <f t="shared" si="19"/>
        <v>0</v>
      </c>
      <c r="E52" s="31">
        <f t="shared" si="19"/>
        <v>0</v>
      </c>
      <c r="F52" s="31">
        <f t="shared" si="19"/>
        <v>0</v>
      </c>
      <c r="G52" s="31">
        <f t="shared" si="19"/>
        <v>0</v>
      </c>
      <c r="H52" s="31">
        <f t="shared" si="19"/>
        <v>0</v>
      </c>
      <c r="I52" s="31">
        <f t="shared" si="19"/>
        <v>0</v>
      </c>
      <c r="J52" s="31">
        <f t="shared" si="19"/>
        <v>0</v>
      </c>
      <c r="K52" s="31">
        <f t="shared" si="19"/>
        <v>0</v>
      </c>
      <c r="L52" s="31">
        <f t="shared" si="19"/>
        <v>0</v>
      </c>
      <c r="M52" s="31">
        <f t="shared" si="19"/>
        <v>0</v>
      </c>
      <c r="N52" s="31">
        <f t="shared" si="19"/>
        <v>0</v>
      </c>
      <c r="O52" s="31">
        <f t="shared" si="19"/>
        <v>0</v>
      </c>
      <c r="P52" s="31">
        <f t="shared" si="19"/>
        <v>0</v>
      </c>
      <c r="Q52" s="31">
        <f t="shared" si="19"/>
        <v>0</v>
      </c>
      <c r="R52" s="31">
        <f t="shared" si="19"/>
        <v>0</v>
      </c>
      <c r="S52" s="31">
        <f t="shared" si="19"/>
        <v>0</v>
      </c>
      <c r="T52" s="31">
        <f t="shared" si="19"/>
        <v>0</v>
      </c>
      <c r="U52" s="31">
        <f t="shared" si="19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28">
        <v>41</v>
      </c>
      <c r="B53" s="31">
        <f aca="true" t="shared" si="20" ref="B53:U53">B23*B23</f>
        <v>0</v>
      </c>
      <c r="C53" s="31">
        <f t="shared" si="20"/>
        <v>0</v>
      </c>
      <c r="D53" s="31">
        <f t="shared" si="20"/>
        <v>0</v>
      </c>
      <c r="E53" s="31">
        <f t="shared" si="20"/>
        <v>0</v>
      </c>
      <c r="F53" s="31">
        <f t="shared" si="20"/>
        <v>0</v>
      </c>
      <c r="G53" s="31">
        <f t="shared" si="20"/>
        <v>0</v>
      </c>
      <c r="H53" s="31">
        <f t="shared" si="20"/>
        <v>0</v>
      </c>
      <c r="I53" s="31">
        <f t="shared" si="20"/>
        <v>0</v>
      </c>
      <c r="J53" s="31">
        <f t="shared" si="20"/>
        <v>0</v>
      </c>
      <c r="K53" s="31">
        <f t="shared" si="20"/>
        <v>0</v>
      </c>
      <c r="L53" s="31">
        <f t="shared" si="20"/>
        <v>0</v>
      </c>
      <c r="M53" s="31">
        <f t="shared" si="20"/>
        <v>0</v>
      </c>
      <c r="N53" s="31">
        <f t="shared" si="20"/>
        <v>0</v>
      </c>
      <c r="O53" s="31">
        <f t="shared" si="20"/>
        <v>0</v>
      </c>
      <c r="P53" s="31">
        <f t="shared" si="20"/>
        <v>0</v>
      </c>
      <c r="Q53" s="31">
        <f t="shared" si="20"/>
        <v>0</v>
      </c>
      <c r="R53" s="31">
        <f t="shared" si="20"/>
        <v>0</v>
      </c>
      <c r="S53" s="31">
        <f t="shared" si="20"/>
        <v>0</v>
      </c>
      <c r="T53" s="31">
        <f t="shared" si="20"/>
        <v>0</v>
      </c>
      <c r="U53" s="31">
        <f t="shared" si="20"/>
        <v>0</v>
      </c>
      <c r="V53">
        <f t="shared" si="5"/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 t="shared" si="7"/>
        <v>0</v>
      </c>
      <c r="AA53">
        <f t="shared" si="8"/>
        <v>0</v>
      </c>
      <c r="AB53">
        <f t="shared" si="9"/>
        <v>0</v>
      </c>
    </row>
    <row r="54" spans="1:28" ht="12.75">
      <c r="A54" s="28">
        <v>42</v>
      </c>
      <c r="B54" s="31">
        <f aca="true" t="shared" si="21" ref="B54:U54">B24*B24</f>
        <v>0</v>
      </c>
      <c r="C54" s="31">
        <f t="shared" si="21"/>
        <v>0</v>
      </c>
      <c r="D54" s="31">
        <f t="shared" si="21"/>
        <v>0</v>
      </c>
      <c r="E54" s="31">
        <f t="shared" si="21"/>
        <v>0</v>
      </c>
      <c r="F54" s="31">
        <f t="shared" si="21"/>
        <v>0</v>
      </c>
      <c r="G54" s="31">
        <f t="shared" si="21"/>
        <v>0</v>
      </c>
      <c r="H54" s="31">
        <f t="shared" si="21"/>
        <v>0</v>
      </c>
      <c r="I54" s="31">
        <f t="shared" si="21"/>
        <v>0</v>
      </c>
      <c r="J54" s="31">
        <f t="shared" si="21"/>
        <v>0</v>
      </c>
      <c r="K54" s="31">
        <f t="shared" si="21"/>
        <v>0</v>
      </c>
      <c r="L54" s="31">
        <f t="shared" si="21"/>
        <v>0</v>
      </c>
      <c r="M54" s="31">
        <f t="shared" si="21"/>
        <v>0</v>
      </c>
      <c r="N54" s="31">
        <f t="shared" si="21"/>
        <v>0</v>
      </c>
      <c r="O54" s="31">
        <f t="shared" si="21"/>
        <v>0</v>
      </c>
      <c r="P54" s="31">
        <f t="shared" si="21"/>
        <v>0</v>
      </c>
      <c r="Q54" s="31">
        <f t="shared" si="21"/>
        <v>0</v>
      </c>
      <c r="R54" s="31">
        <f t="shared" si="21"/>
        <v>0</v>
      </c>
      <c r="S54" s="31">
        <f t="shared" si="21"/>
        <v>0</v>
      </c>
      <c r="T54" s="31">
        <f t="shared" si="21"/>
        <v>0</v>
      </c>
      <c r="U54" s="31">
        <f t="shared" si="21"/>
        <v>0</v>
      </c>
      <c r="V54">
        <f t="shared" si="5"/>
        <v>0</v>
      </c>
      <c r="W54">
        <f t="shared" si="6"/>
        <v>0</v>
      </c>
      <c r="X54">
        <f>L4*(L4-1)</f>
        <v>380</v>
      </c>
      <c r="Y54">
        <f>L4*V54-W54</f>
        <v>0</v>
      </c>
      <c r="Z54">
        <f t="shared" si="7"/>
        <v>0</v>
      </c>
      <c r="AA54">
        <f t="shared" si="8"/>
        <v>0</v>
      </c>
      <c r="AB54">
        <f t="shared" si="9"/>
        <v>0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1"/>
  <dimension ref="A1:AB55"/>
  <sheetViews>
    <sheetView zoomScalePageLayoutView="0" workbookViewId="0" topLeftCell="A1">
      <selection activeCell="Z27" sqref="Z27"/>
    </sheetView>
  </sheetViews>
  <sheetFormatPr defaultColWidth="8.8515625" defaultRowHeight="12.75"/>
  <cols>
    <col min="1" max="1" width="6.28125" style="0" customWidth="1"/>
    <col min="2" max="21" width="3.7109375" style="0" customWidth="1"/>
    <col min="22" max="22" width="7.8515625" style="0" customWidth="1"/>
    <col min="23" max="23" width="10.7109375" style="0" bestFit="1" customWidth="1"/>
    <col min="24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48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V28*V28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180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181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36</v>
      </c>
      <c r="M5" s="8"/>
      <c r="N5" s="8"/>
      <c r="O5" s="8"/>
      <c r="P5" s="22">
        <f>(L4*V29)-P3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1:27" ht="12.75">
      <c r="K6" s="8"/>
      <c r="L6" s="6">
        <v>80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16</v>
      </c>
      <c r="M8" s="8"/>
      <c r="N8" s="8"/>
      <c r="O8" s="8"/>
      <c r="P8" s="8">
        <f>V28/L4</f>
        <v>0</v>
      </c>
      <c r="Q8" s="43" t="s">
        <v>182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37</v>
      </c>
      <c r="R9" s="12"/>
      <c r="S9" s="12"/>
      <c r="T9" s="12"/>
      <c r="U9" s="13"/>
    </row>
    <row r="10" spans="1:26" ht="12.75">
      <c r="A10" s="3"/>
      <c r="B10" s="3" t="s">
        <v>121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38</v>
      </c>
      <c r="X10" s="38"/>
      <c r="Y10" s="4"/>
      <c r="Z10" s="5"/>
    </row>
    <row r="11" spans="1:26" ht="12.75">
      <c r="A11" s="28" t="s">
        <v>195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15</v>
      </c>
      <c r="W11" s="27" t="s">
        <v>148</v>
      </c>
      <c r="X11" s="10" t="s">
        <v>149</v>
      </c>
      <c r="Y11" s="37" t="s">
        <v>14</v>
      </c>
      <c r="Z11" s="9"/>
    </row>
    <row r="12" spans="1:26" ht="12.75">
      <c r="A12" s="28">
        <v>43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9">SUM(B12:U12)</f>
        <v>0</v>
      </c>
      <c r="W12" s="39">
        <f>V12/L4*20</f>
        <v>0</v>
      </c>
      <c r="X12" s="40">
        <f aca="true" t="shared" si="1" ref="X12:X27">100-(AB40*2)</f>
        <v>100</v>
      </c>
      <c r="Y12" s="47" t="s">
        <v>49</v>
      </c>
      <c r="Z12" s="9"/>
    </row>
    <row r="13" spans="1:26" ht="12.75">
      <c r="A13" s="28">
        <v>44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47" t="s">
        <v>50</v>
      </c>
      <c r="Z13" s="9"/>
    </row>
    <row r="14" spans="1:26" ht="12.75">
      <c r="A14" s="28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47" t="s">
        <v>51</v>
      </c>
      <c r="Z14" s="9"/>
    </row>
    <row r="15" spans="1:26" ht="12.75">
      <c r="A15" s="28">
        <v>46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47" t="s">
        <v>52</v>
      </c>
      <c r="Z15" s="9"/>
    </row>
    <row r="16" spans="1:26" ht="12.75">
      <c r="A16" s="28">
        <v>47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47" t="s">
        <v>53</v>
      </c>
      <c r="Z16" s="9"/>
    </row>
    <row r="17" spans="1:26" ht="12.75">
      <c r="A17" s="28">
        <v>48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47" t="s">
        <v>54</v>
      </c>
      <c r="Z17" s="9"/>
    </row>
    <row r="18" spans="1:26" ht="12.75">
      <c r="A18" s="28">
        <v>49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47" t="s">
        <v>213</v>
      </c>
      <c r="Z18" s="9"/>
    </row>
    <row r="19" spans="1:26" ht="12.75">
      <c r="A19" s="28">
        <v>50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47" t="s">
        <v>214</v>
      </c>
      <c r="Z19" s="9"/>
    </row>
    <row r="20" spans="1:26" ht="12.75">
      <c r="A20" s="28">
        <v>51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47" t="s">
        <v>215</v>
      </c>
      <c r="Z20" s="9"/>
    </row>
    <row r="21" spans="1:26" ht="12.75">
      <c r="A21" s="28">
        <v>52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47" t="s">
        <v>216</v>
      </c>
      <c r="Z21" s="9"/>
    </row>
    <row r="22" spans="1:26" ht="12.75">
      <c r="A22" s="28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47" t="s">
        <v>217</v>
      </c>
      <c r="Z22" s="9"/>
    </row>
    <row r="23" spans="1:26" ht="12.75">
      <c r="A23" s="28">
        <v>54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39">
        <f>V23/L4*20</f>
        <v>0</v>
      </c>
      <c r="X23" s="40">
        <f t="shared" si="1"/>
        <v>100</v>
      </c>
      <c r="Y23" s="47" t="s">
        <v>218</v>
      </c>
      <c r="Z23" s="9"/>
    </row>
    <row r="24" spans="1:26" ht="12.75">
      <c r="A24" s="28">
        <v>55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f t="shared" si="0"/>
        <v>0</v>
      </c>
      <c r="W24" s="39">
        <f>V24/L4*20</f>
        <v>0</v>
      </c>
      <c r="X24" s="40">
        <f t="shared" si="1"/>
        <v>100</v>
      </c>
      <c r="Y24" s="47" t="s">
        <v>219</v>
      </c>
      <c r="Z24" s="9"/>
    </row>
    <row r="25" spans="1:26" ht="12.75">
      <c r="A25" s="28">
        <v>56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>
        <f t="shared" si="0"/>
        <v>0</v>
      </c>
      <c r="W25" s="39">
        <f>V25/L4*20</f>
        <v>0</v>
      </c>
      <c r="X25" s="40">
        <f t="shared" si="1"/>
        <v>100</v>
      </c>
      <c r="Y25" s="47" t="s">
        <v>220</v>
      </c>
      <c r="Z25" s="9"/>
    </row>
    <row r="26" spans="1:26" ht="12.75">
      <c r="A26" s="28">
        <v>57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>
        <f t="shared" si="0"/>
        <v>0</v>
      </c>
      <c r="W26" s="39">
        <f>V26/L4*20</f>
        <v>0</v>
      </c>
      <c r="X26" s="40">
        <f t="shared" si="1"/>
        <v>100</v>
      </c>
      <c r="Y26" s="47" t="s">
        <v>221</v>
      </c>
      <c r="Z26" s="9"/>
    </row>
    <row r="27" spans="1:26" ht="12.75">
      <c r="A27" s="28">
        <v>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f t="shared" si="0"/>
        <v>0</v>
      </c>
      <c r="W27" s="41">
        <f>V27/L4*20</f>
        <v>0</v>
      </c>
      <c r="X27" s="42">
        <f t="shared" si="1"/>
        <v>100</v>
      </c>
      <c r="Y27" s="48" t="s">
        <v>202</v>
      </c>
      <c r="Z27" s="13"/>
    </row>
    <row r="28" spans="1:24" ht="12.75">
      <c r="A28" s="28" t="s">
        <v>110</v>
      </c>
      <c r="B28" s="31">
        <f aca="true" t="shared" si="2" ref="B28:U28">SUM(B12:B27)</f>
        <v>0</v>
      </c>
      <c r="C28" s="31">
        <f t="shared" si="2"/>
        <v>0</v>
      </c>
      <c r="D28" s="31">
        <f t="shared" si="2"/>
        <v>0</v>
      </c>
      <c r="E28" s="31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1">
        <f t="shared" si="2"/>
        <v>0</v>
      </c>
      <c r="L28" s="31">
        <f t="shared" si="2"/>
        <v>0</v>
      </c>
      <c r="M28" s="31">
        <f t="shared" si="2"/>
        <v>0</v>
      </c>
      <c r="N28" s="31">
        <f t="shared" si="2"/>
        <v>0</v>
      </c>
      <c r="O28" s="31">
        <f t="shared" si="2"/>
        <v>0</v>
      </c>
      <c r="P28" s="31">
        <f t="shared" si="2"/>
        <v>0</v>
      </c>
      <c r="Q28" s="31">
        <f t="shared" si="2"/>
        <v>0</v>
      </c>
      <c r="R28" s="31">
        <f t="shared" si="2"/>
        <v>0</v>
      </c>
      <c r="S28" s="31">
        <f t="shared" si="2"/>
        <v>0</v>
      </c>
      <c r="T28" s="31">
        <f t="shared" si="2"/>
        <v>0</v>
      </c>
      <c r="U28" s="31">
        <f t="shared" si="2"/>
        <v>0</v>
      </c>
      <c r="V28" s="31">
        <f t="shared" si="0"/>
        <v>0</v>
      </c>
      <c r="W28" s="29"/>
      <c r="X28" s="8"/>
    </row>
    <row r="29" spans="1:24" ht="12.75">
      <c r="A29" s="28" t="s">
        <v>111</v>
      </c>
      <c r="B29" s="32">
        <f aca="true" t="shared" si="3" ref="B29:U29">B28*B28</f>
        <v>0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2">
        <f t="shared" si="3"/>
        <v>0</v>
      </c>
      <c r="S29" s="32">
        <f t="shared" si="3"/>
        <v>0</v>
      </c>
      <c r="T29" s="32">
        <f t="shared" si="3"/>
        <v>0</v>
      </c>
      <c r="U29" s="32">
        <f t="shared" si="3"/>
        <v>0</v>
      </c>
      <c r="V29" s="32">
        <f t="shared" si="0"/>
        <v>0</v>
      </c>
      <c r="W29" t="s">
        <v>112</v>
      </c>
      <c r="X29" s="2"/>
    </row>
    <row r="38" ht="12.75">
      <c r="A38" s="2" t="s">
        <v>223</v>
      </c>
    </row>
    <row r="39" spans="1:28" ht="12.75">
      <c r="A39" s="28" t="s">
        <v>195</v>
      </c>
      <c r="B39" s="31" t="s">
        <v>94</v>
      </c>
      <c r="C39" s="31" t="s">
        <v>95</v>
      </c>
      <c r="D39" s="31" t="s">
        <v>96</v>
      </c>
      <c r="E39" s="31" t="s">
        <v>97</v>
      </c>
      <c r="F39" s="31" t="s">
        <v>98</v>
      </c>
      <c r="G39" s="31" t="s">
        <v>99</v>
      </c>
      <c r="H39" s="31" t="s">
        <v>100</v>
      </c>
      <c r="I39" s="31" t="s">
        <v>101</v>
      </c>
      <c r="J39" s="31" t="s">
        <v>102</v>
      </c>
      <c r="K39" s="31" t="s">
        <v>103</v>
      </c>
      <c r="L39" s="31" t="s">
        <v>104</v>
      </c>
      <c r="M39" s="31" t="s">
        <v>105</v>
      </c>
      <c r="N39" s="31" t="s">
        <v>106</v>
      </c>
      <c r="O39" s="31" t="s">
        <v>107</v>
      </c>
      <c r="P39" s="31" t="s">
        <v>108</v>
      </c>
      <c r="Q39" s="31" t="s">
        <v>115</v>
      </c>
      <c r="R39" s="31" t="s">
        <v>117</v>
      </c>
      <c r="S39" s="31" t="s">
        <v>118</v>
      </c>
      <c r="T39" s="31" t="s">
        <v>119</v>
      </c>
      <c r="U39" s="31" t="s">
        <v>120</v>
      </c>
      <c r="V39" t="s">
        <v>126</v>
      </c>
      <c r="W39" t="s">
        <v>113</v>
      </c>
      <c r="X39" t="s">
        <v>114</v>
      </c>
      <c r="Y39" t="s">
        <v>106</v>
      </c>
      <c r="Z39" t="s">
        <v>115</v>
      </c>
      <c r="AA39" t="s">
        <v>122</v>
      </c>
      <c r="AB39" t="s">
        <v>224</v>
      </c>
    </row>
    <row r="40" spans="1:28" ht="12.75">
      <c r="A40" s="28">
        <v>43</v>
      </c>
      <c r="B40" s="31">
        <f aca="true" t="shared" si="4" ref="B40:U40">B12*B12</f>
        <v>0</v>
      </c>
      <c r="C40" s="31">
        <f t="shared" si="4"/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31">
        <f t="shared" si="4"/>
        <v>0</v>
      </c>
      <c r="Q40" s="31">
        <f t="shared" si="4"/>
        <v>0</v>
      </c>
      <c r="R40" s="31">
        <f t="shared" si="4"/>
        <v>0</v>
      </c>
      <c r="S40" s="31">
        <f t="shared" si="4"/>
        <v>0</v>
      </c>
      <c r="T40" s="31">
        <f t="shared" si="4"/>
        <v>0</v>
      </c>
      <c r="U40" s="31">
        <f t="shared" si="4"/>
        <v>0</v>
      </c>
      <c r="V40">
        <f aca="true" t="shared" si="5" ref="V40:V55">SUM(B40:U40)</f>
        <v>0</v>
      </c>
      <c r="W40">
        <f aca="true" t="shared" si="6" ref="W40:W55">V12*V12</f>
        <v>0</v>
      </c>
      <c r="X40">
        <f>L4*(L4-1)</f>
        <v>380</v>
      </c>
      <c r="Y40">
        <f>L4*V40-W40</f>
        <v>0</v>
      </c>
      <c r="Z40">
        <f aca="true" t="shared" si="7" ref="Z40:Z55">Y40/X40</f>
        <v>0</v>
      </c>
      <c r="AA40">
        <f aca="true" t="shared" si="8" ref="AA40:AA55">SQRT(Z40)</f>
        <v>0</v>
      </c>
      <c r="AB40">
        <f aca="true" t="shared" si="9" ref="AB40:AB55">AA40/4*100</f>
        <v>0</v>
      </c>
    </row>
    <row r="41" spans="1:28" ht="12.75">
      <c r="A41" s="28">
        <v>44</v>
      </c>
      <c r="B41" s="31">
        <f aca="true" t="shared" si="10" ref="B41:U41">B13*B13</f>
        <v>0</v>
      </c>
      <c r="C41" s="31">
        <f t="shared" si="10"/>
        <v>0</v>
      </c>
      <c r="D41" s="31">
        <f t="shared" si="10"/>
        <v>0</v>
      </c>
      <c r="E41" s="31">
        <f t="shared" si="10"/>
        <v>0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10"/>
        <v>0</v>
      </c>
      <c r="O41" s="31">
        <f t="shared" si="10"/>
        <v>0</v>
      </c>
      <c r="P41" s="31">
        <f t="shared" si="10"/>
        <v>0</v>
      </c>
      <c r="Q41" s="31">
        <f t="shared" si="10"/>
        <v>0</v>
      </c>
      <c r="R41" s="31">
        <f t="shared" si="10"/>
        <v>0</v>
      </c>
      <c r="S41" s="31">
        <f t="shared" si="10"/>
        <v>0</v>
      </c>
      <c r="T41" s="31">
        <f t="shared" si="10"/>
        <v>0</v>
      </c>
      <c r="U41" s="31">
        <f t="shared" si="10"/>
        <v>0</v>
      </c>
      <c r="V41">
        <f t="shared" si="5"/>
        <v>0</v>
      </c>
      <c r="W41">
        <f t="shared" si="6"/>
        <v>0</v>
      </c>
      <c r="X41">
        <f>L4*(L4-1)</f>
        <v>380</v>
      </c>
      <c r="Y41">
        <f>L4*V41-W41</f>
        <v>0</v>
      </c>
      <c r="Z41">
        <f t="shared" si="7"/>
        <v>0</v>
      </c>
      <c r="AA41">
        <f t="shared" si="8"/>
        <v>0</v>
      </c>
      <c r="AB41">
        <f t="shared" si="9"/>
        <v>0</v>
      </c>
    </row>
    <row r="42" spans="1:28" ht="12.75">
      <c r="A42" s="28">
        <v>45</v>
      </c>
      <c r="B42" s="31">
        <f aca="true" t="shared" si="11" ref="B42:U42">B14*B14</f>
        <v>0</v>
      </c>
      <c r="C42" s="31">
        <f t="shared" si="11"/>
        <v>0</v>
      </c>
      <c r="D42" s="31">
        <f t="shared" si="11"/>
        <v>0</v>
      </c>
      <c r="E42" s="31">
        <f t="shared" si="11"/>
        <v>0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11"/>
        <v>0</v>
      </c>
      <c r="P42" s="31">
        <f t="shared" si="11"/>
        <v>0</v>
      </c>
      <c r="Q42" s="31">
        <f t="shared" si="11"/>
        <v>0</v>
      </c>
      <c r="R42" s="31">
        <f t="shared" si="11"/>
        <v>0</v>
      </c>
      <c r="S42" s="31">
        <f t="shared" si="11"/>
        <v>0</v>
      </c>
      <c r="T42" s="31">
        <f t="shared" si="11"/>
        <v>0</v>
      </c>
      <c r="U42" s="31">
        <f t="shared" si="11"/>
        <v>0</v>
      </c>
      <c r="V42">
        <f t="shared" si="5"/>
        <v>0</v>
      </c>
      <c r="W42">
        <f t="shared" si="6"/>
        <v>0</v>
      </c>
      <c r="X42">
        <f>L4*(L4-1)</f>
        <v>380</v>
      </c>
      <c r="Y42">
        <f>L4*V42-W42</f>
        <v>0</v>
      </c>
      <c r="Z42">
        <f t="shared" si="7"/>
        <v>0</v>
      </c>
      <c r="AA42">
        <f t="shared" si="8"/>
        <v>0</v>
      </c>
      <c r="AB42">
        <f t="shared" si="9"/>
        <v>0</v>
      </c>
    </row>
    <row r="43" spans="1:28" ht="12.75">
      <c r="A43" s="28">
        <v>46</v>
      </c>
      <c r="B43" s="31">
        <f aca="true" t="shared" si="12" ref="B43:U43">B15*B15</f>
        <v>0</v>
      </c>
      <c r="C43" s="31">
        <f t="shared" si="12"/>
        <v>0</v>
      </c>
      <c r="D43" s="31">
        <f t="shared" si="12"/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  <c r="P43" s="31">
        <f t="shared" si="12"/>
        <v>0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28">
        <v>47</v>
      </c>
      <c r="B44" s="31">
        <f aca="true" t="shared" si="13" ref="B44:U44">B16*B16</f>
        <v>0</v>
      </c>
      <c r="C44" s="31">
        <f t="shared" si="13"/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si="13"/>
        <v>0</v>
      </c>
      <c r="P44" s="31">
        <f t="shared" si="13"/>
        <v>0</v>
      </c>
      <c r="Q44" s="31">
        <f t="shared" si="13"/>
        <v>0</v>
      </c>
      <c r="R44" s="31">
        <f t="shared" si="13"/>
        <v>0</v>
      </c>
      <c r="S44" s="31">
        <f t="shared" si="13"/>
        <v>0</v>
      </c>
      <c r="T44" s="31">
        <f t="shared" si="13"/>
        <v>0</v>
      </c>
      <c r="U44" s="31">
        <f t="shared" si="13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28">
        <v>48</v>
      </c>
      <c r="B45" s="31">
        <f aca="true" t="shared" si="14" ref="B45:U45">B17*B17</f>
        <v>0</v>
      </c>
      <c r="C45" s="31">
        <f t="shared" si="14"/>
        <v>0</v>
      </c>
      <c r="D45" s="31">
        <f t="shared" si="14"/>
        <v>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4"/>
        <v>0</v>
      </c>
      <c r="P45" s="31">
        <f t="shared" si="14"/>
        <v>0</v>
      </c>
      <c r="Q45" s="31">
        <f t="shared" si="14"/>
        <v>0</v>
      </c>
      <c r="R45" s="31">
        <f t="shared" si="14"/>
        <v>0</v>
      </c>
      <c r="S45" s="31">
        <f t="shared" si="14"/>
        <v>0</v>
      </c>
      <c r="T45" s="31">
        <f t="shared" si="14"/>
        <v>0</v>
      </c>
      <c r="U45" s="31">
        <f t="shared" si="14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28">
        <v>49</v>
      </c>
      <c r="B46" s="31">
        <f aca="true" t="shared" si="15" ref="B46:U46">B18*B18</f>
        <v>0</v>
      </c>
      <c r="C46" s="31">
        <f t="shared" si="15"/>
        <v>0</v>
      </c>
      <c r="D46" s="31">
        <f t="shared" si="15"/>
        <v>0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5"/>
        <v>0</v>
      </c>
      <c r="O46" s="31">
        <f t="shared" si="15"/>
        <v>0</v>
      </c>
      <c r="P46" s="31">
        <f t="shared" si="15"/>
        <v>0</v>
      </c>
      <c r="Q46" s="31">
        <f t="shared" si="15"/>
        <v>0</v>
      </c>
      <c r="R46" s="31">
        <f t="shared" si="15"/>
        <v>0</v>
      </c>
      <c r="S46" s="31">
        <f t="shared" si="15"/>
        <v>0</v>
      </c>
      <c r="T46" s="31">
        <f t="shared" si="15"/>
        <v>0</v>
      </c>
      <c r="U46" s="31">
        <f t="shared" si="15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28">
        <v>50</v>
      </c>
      <c r="B47" s="31">
        <f aca="true" t="shared" si="16" ref="B47:U47">B19*B19</f>
        <v>0</v>
      </c>
      <c r="C47" s="31">
        <f t="shared" si="16"/>
        <v>0</v>
      </c>
      <c r="D47" s="31">
        <f t="shared" si="16"/>
        <v>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6"/>
        <v>0</v>
      </c>
      <c r="O47" s="31">
        <f t="shared" si="16"/>
        <v>0</v>
      </c>
      <c r="P47" s="31">
        <f t="shared" si="16"/>
        <v>0</v>
      </c>
      <c r="Q47" s="31">
        <f t="shared" si="16"/>
        <v>0</v>
      </c>
      <c r="R47" s="31">
        <f t="shared" si="16"/>
        <v>0</v>
      </c>
      <c r="S47" s="31">
        <f t="shared" si="16"/>
        <v>0</v>
      </c>
      <c r="T47" s="31">
        <f t="shared" si="16"/>
        <v>0</v>
      </c>
      <c r="U47" s="31">
        <f t="shared" si="16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28">
        <v>51</v>
      </c>
      <c r="B48" s="31">
        <f aca="true" t="shared" si="17" ref="B48:U48">B20*B20</f>
        <v>0</v>
      </c>
      <c r="C48" s="31">
        <f t="shared" si="17"/>
        <v>0</v>
      </c>
      <c r="D48" s="31">
        <f t="shared" si="17"/>
        <v>0</v>
      </c>
      <c r="E48" s="31">
        <f t="shared" si="17"/>
        <v>0</v>
      </c>
      <c r="F48" s="31">
        <f t="shared" si="17"/>
        <v>0</v>
      </c>
      <c r="G48" s="31">
        <f t="shared" si="17"/>
        <v>0</v>
      </c>
      <c r="H48" s="31">
        <f t="shared" si="17"/>
        <v>0</v>
      </c>
      <c r="I48" s="31">
        <f t="shared" si="17"/>
        <v>0</v>
      </c>
      <c r="J48" s="31">
        <f t="shared" si="17"/>
        <v>0</v>
      </c>
      <c r="K48" s="31">
        <f t="shared" si="17"/>
        <v>0</v>
      </c>
      <c r="L48" s="31">
        <f t="shared" si="17"/>
        <v>0</v>
      </c>
      <c r="M48" s="31">
        <f t="shared" si="17"/>
        <v>0</v>
      </c>
      <c r="N48" s="31">
        <f t="shared" si="17"/>
        <v>0</v>
      </c>
      <c r="O48" s="31">
        <f t="shared" si="17"/>
        <v>0</v>
      </c>
      <c r="P48" s="31">
        <f t="shared" si="17"/>
        <v>0</v>
      </c>
      <c r="Q48" s="31">
        <f t="shared" si="17"/>
        <v>0</v>
      </c>
      <c r="R48" s="31">
        <f t="shared" si="17"/>
        <v>0</v>
      </c>
      <c r="S48" s="31">
        <f t="shared" si="17"/>
        <v>0</v>
      </c>
      <c r="T48" s="31">
        <f t="shared" si="17"/>
        <v>0</v>
      </c>
      <c r="U48" s="31">
        <f t="shared" si="17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28">
        <v>52</v>
      </c>
      <c r="B49" s="31">
        <f aca="true" t="shared" si="18" ref="B49:U49">B21*B21</f>
        <v>0</v>
      </c>
      <c r="C49" s="31">
        <f t="shared" si="18"/>
        <v>0</v>
      </c>
      <c r="D49" s="31">
        <f t="shared" si="18"/>
        <v>0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0</v>
      </c>
      <c r="L49" s="31">
        <f t="shared" si="18"/>
        <v>0</v>
      </c>
      <c r="M49" s="31">
        <f t="shared" si="18"/>
        <v>0</v>
      </c>
      <c r="N49" s="31">
        <f t="shared" si="18"/>
        <v>0</v>
      </c>
      <c r="O49" s="31">
        <f t="shared" si="18"/>
        <v>0</v>
      </c>
      <c r="P49" s="31">
        <f t="shared" si="18"/>
        <v>0</v>
      </c>
      <c r="Q49" s="31">
        <f t="shared" si="18"/>
        <v>0</v>
      </c>
      <c r="R49" s="31">
        <f t="shared" si="18"/>
        <v>0</v>
      </c>
      <c r="S49" s="31">
        <f t="shared" si="18"/>
        <v>0</v>
      </c>
      <c r="T49" s="31">
        <f t="shared" si="18"/>
        <v>0</v>
      </c>
      <c r="U49" s="31">
        <f t="shared" si="18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28">
        <v>53</v>
      </c>
      <c r="B50" s="31">
        <f aca="true" t="shared" si="19" ref="B50:U50">B22*B22</f>
        <v>0</v>
      </c>
      <c r="C50" s="31">
        <f t="shared" si="19"/>
        <v>0</v>
      </c>
      <c r="D50" s="31">
        <f t="shared" si="19"/>
        <v>0</v>
      </c>
      <c r="E50" s="31">
        <f t="shared" si="19"/>
        <v>0</v>
      </c>
      <c r="F50" s="31">
        <f t="shared" si="19"/>
        <v>0</v>
      </c>
      <c r="G50" s="31">
        <f t="shared" si="19"/>
        <v>0</v>
      </c>
      <c r="H50" s="31">
        <f t="shared" si="19"/>
        <v>0</v>
      </c>
      <c r="I50" s="31">
        <f t="shared" si="19"/>
        <v>0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1">
        <f t="shared" si="19"/>
        <v>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0</v>
      </c>
      <c r="S50" s="31">
        <f t="shared" si="19"/>
        <v>0</v>
      </c>
      <c r="T50" s="31">
        <f t="shared" si="19"/>
        <v>0</v>
      </c>
      <c r="U50" s="31">
        <f t="shared" si="19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28">
        <v>54</v>
      </c>
      <c r="B51" s="31">
        <f aca="true" t="shared" si="20" ref="B51:U51">B23*B23</f>
        <v>0</v>
      </c>
      <c r="C51" s="31">
        <f t="shared" si="20"/>
        <v>0</v>
      </c>
      <c r="D51" s="31">
        <f t="shared" si="20"/>
        <v>0</v>
      </c>
      <c r="E51" s="31">
        <f t="shared" si="20"/>
        <v>0</v>
      </c>
      <c r="F51" s="31">
        <f t="shared" si="20"/>
        <v>0</v>
      </c>
      <c r="G51" s="31">
        <f t="shared" si="20"/>
        <v>0</v>
      </c>
      <c r="H51" s="31">
        <f t="shared" si="20"/>
        <v>0</v>
      </c>
      <c r="I51" s="31">
        <f t="shared" si="20"/>
        <v>0</v>
      </c>
      <c r="J51" s="31">
        <f t="shared" si="20"/>
        <v>0</v>
      </c>
      <c r="K51" s="31">
        <f t="shared" si="20"/>
        <v>0</v>
      </c>
      <c r="L51" s="31">
        <f t="shared" si="20"/>
        <v>0</v>
      </c>
      <c r="M51" s="31">
        <f t="shared" si="20"/>
        <v>0</v>
      </c>
      <c r="N51" s="31">
        <f t="shared" si="20"/>
        <v>0</v>
      </c>
      <c r="O51" s="31">
        <f t="shared" si="20"/>
        <v>0</v>
      </c>
      <c r="P51" s="31">
        <f t="shared" si="20"/>
        <v>0</v>
      </c>
      <c r="Q51" s="31">
        <f t="shared" si="20"/>
        <v>0</v>
      </c>
      <c r="R51" s="31">
        <f t="shared" si="20"/>
        <v>0</v>
      </c>
      <c r="S51" s="31">
        <f t="shared" si="20"/>
        <v>0</v>
      </c>
      <c r="T51" s="31">
        <f t="shared" si="20"/>
        <v>0</v>
      </c>
      <c r="U51" s="31">
        <f t="shared" si="20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28">
        <v>55</v>
      </c>
      <c r="B52" s="31">
        <f aca="true" t="shared" si="21" ref="B52:U52">B24*B24</f>
        <v>0</v>
      </c>
      <c r="C52" s="31">
        <f t="shared" si="21"/>
        <v>0</v>
      </c>
      <c r="D52" s="31">
        <f t="shared" si="21"/>
        <v>0</v>
      </c>
      <c r="E52" s="31">
        <f t="shared" si="21"/>
        <v>0</v>
      </c>
      <c r="F52" s="31">
        <f t="shared" si="21"/>
        <v>0</v>
      </c>
      <c r="G52" s="31">
        <f t="shared" si="21"/>
        <v>0</v>
      </c>
      <c r="H52" s="31">
        <f t="shared" si="21"/>
        <v>0</v>
      </c>
      <c r="I52" s="31">
        <f t="shared" si="21"/>
        <v>0</v>
      </c>
      <c r="J52" s="31">
        <f t="shared" si="21"/>
        <v>0</v>
      </c>
      <c r="K52" s="31">
        <f t="shared" si="21"/>
        <v>0</v>
      </c>
      <c r="L52" s="31">
        <f t="shared" si="21"/>
        <v>0</v>
      </c>
      <c r="M52" s="31">
        <f t="shared" si="21"/>
        <v>0</v>
      </c>
      <c r="N52" s="31">
        <f t="shared" si="21"/>
        <v>0</v>
      </c>
      <c r="O52" s="31">
        <f t="shared" si="21"/>
        <v>0</v>
      </c>
      <c r="P52" s="31">
        <f t="shared" si="21"/>
        <v>0</v>
      </c>
      <c r="Q52" s="31">
        <f t="shared" si="21"/>
        <v>0</v>
      </c>
      <c r="R52" s="31">
        <f t="shared" si="21"/>
        <v>0</v>
      </c>
      <c r="S52" s="31">
        <f t="shared" si="21"/>
        <v>0</v>
      </c>
      <c r="T52" s="31">
        <f t="shared" si="21"/>
        <v>0</v>
      </c>
      <c r="U52" s="31">
        <f t="shared" si="21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28">
        <v>56</v>
      </c>
      <c r="B53" s="31">
        <f aca="true" t="shared" si="22" ref="B53:U53">B25*B25</f>
        <v>0</v>
      </c>
      <c r="C53" s="31">
        <f t="shared" si="22"/>
        <v>0</v>
      </c>
      <c r="D53" s="31">
        <f t="shared" si="22"/>
        <v>0</v>
      </c>
      <c r="E53" s="31">
        <f t="shared" si="22"/>
        <v>0</v>
      </c>
      <c r="F53" s="31">
        <f t="shared" si="22"/>
        <v>0</v>
      </c>
      <c r="G53" s="31">
        <f t="shared" si="22"/>
        <v>0</v>
      </c>
      <c r="H53" s="31">
        <f t="shared" si="22"/>
        <v>0</v>
      </c>
      <c r="I53" s="31">
        <f t="shared" si="22"/>
        <v>0</v>
      </c>
      <c r="J53" s="31">
        <f t="shared" si="22"/>
        <v>0</v>
      </c>
      <c r="K53" s="31">
        <f t="shared" si="22"/>
        <v>0</v>
      </c>
      <c r="L53" s="31">
        <f t="shared" si="22"/>
        <v>0</v>
      </c>
      <c r="M53" s="31">
        <f t="shared" si="22"/>
        <v>0</v>
      </c>
      <c r="N53" s="31">
        <f t="shared" si="22"/>
        <v>0</v>
      </c>
      <c r="O53" s="31">
        <f t="shared" si="22"/>
        <v>0</v>
      </c>
      <c r="P53" s="31">
        <f t="shared" si="22"/>
        <v>0</v>
      </c>
      <c r="Q53" s="31">
        <f t="shared" si="22"/>
        <v>0</v>
      </c>
      <c r="R53" s="31">
        <f t="shared" si="22"/>
        <v>0</v>
      </c>
      <c r="S53" s="31">
        <f t="shared" si="22"/>
        <v>0</v>
      </c>
      <c r="T53" s="31">
        <f t="shared" si="22"/>
        <v>0</v>
      </c>
      <c r="U53" s="31">
        <f t="shared" si="22"/>
        <v>0</v>
      </c>
      <c r="V53">
        <f t="shared" si="5"/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 t="shared" si="7"/>
        <v>0</v>
      </c>
      <c r="AA53">
        <f t="shared" si="8"/>
        <v>0</v>
      </c>
      <c r="AB53">
        <f t="shared" si="9"/>
        <v>0</v>
      </c>
    </row>
    <row r="54" spans="1:28" ht="12.75">
      <c r="A54" s="28">
        <v>57</v>
      </c>
      <c r="B54" s="31">
        <f aca="true" t="shared" si="23" ref="B54:U54">B26*B26</f>
        <v>0</v>
      </c>
      <c r="C54" s="31">
        <f t="shared" si="23"/>
        <v>0</v>
      </c>
      <c r="D54" s="31">
        <f t="shared" si="23"/>
        <v>0</v>
      </c>
      <c r="E54" s="31">
        <f t="shared" si="23"/>
        <v>0</v>
      </c>
      <c r="F54" s="31">
        <f t="shared" si="23"/>
        <v>0</v>
      </c>
      <c r="G54" s="31">
        <f t="shared" si="23"/>
        <v>0</v>
      </c>
      <c r="H54" s="31">
        <f t="shared" si="23"/>
        <v>0</v>
      </c>
      <c r="I54" s="31">
        <f t="shared" si="23"/>
        <v>0</v>
      </c>
      <c r="J54" s="31">
        <f t="shared" si="23"/>
        <v>0</v>
      </c>
      <c r="K54" s="31">
        <f t="shared" si="23"/>
        <v>0</v>
      </c>
      <c r="L54" s="31">
        <f t="shared" si="23"/>
        <v>0</v>
      </c>
      <c r="M54" s="31">
        <f t="shared" si="23"/>
        <v>0</v>
      </c>
      <c r="N54" s="31">
        <f t="shared" si="23"/>
        <v>0</v>
      </c>
      <c r="O54" s="31">
        <f t="shared" si="23"/>
        <v>0</v>
      </c>
      <c r="P54" s="31">
        <f t="shared" si="23"/>
        <v>0</v>
      </c>
      <c r="Q54" s="31">
        <f t="shared" si="23"/>
        <v>0</v>
      </c>
      <c r="R54" s="31">
        <f t="shared" si="23"/>
        <v>0</v>
      </c>
      <c r="S54" s="31">
        <f t="shared" si="23"/>
        <v>0</v>
      </c>
      <c r="T54" s="31">
        <f t="shared" si="23"/>
        <v>0</v>
      </c>
      <c r="U54" s="31">
        <f t="shared" si="23"/>
        <v>0</v>
      </c>
      <c r="V54">
        <f t="shared" si="5"/>
        <v>0</v>
      </c>
      <c r="W54">
        <f t="shared" si="6"/>
        <v>0</v>
      </c>
      <c r="X54">
        <f>L4*(L4-1)</f>
        <v>380</v>
      </c>
      <c r="Y54">
        <f>L4*V54-W54</f>
        <v>0</v>
      </c>
      <c r="Z54">
        <f t="shared" si="7"/>
        <v>0</v>
      </c>
      <c r="AA54">
        <f t="shared" si="8"/>
        <v>0</v>
      </c>
      <c r="AB54">
        <f t="shared" si="9"/>
        <v>0</v>
      </c>
    </row>
    <row r="55" spans="1:28" ht="12.75">
      <c r="A55" s="28">
        <v>58</v>
      </c>
      <c r="B55" s="31">
        <f aca="true" t="shared" si="24" ref="B55:U55">B27*B27</f>
        <v>0</v>
      </c>
      <c r="C55" s="31">
        <f t="shared" si="24"/>
        <v>0</v>
      </c>
      <c r="D55" s="31">
        <f t="shared" si="24"/>
        <v>0</v>
      </c>
      <c r="E55" s="31">
        <f t="shared" si="24"/>
        <v>0</v>
      </c>
      <c r="F55" s="31">
        <f t="shared" si="24"/>
        <v>0</v>
      </c>
      <c r="G55" s="31">
        <f t="shared" si="24"/>
        <v>0</v>
      </c>
      <c r="H55" s="31">
        <f t="shared" si="24"/>
        <v>0</v>
      </c>
      <c r="I55" s="31">
        <f t="shared" si="24"/>
        <v>0</v>
      </c>
      <c r="J55" s="31">
        <f t="shared" si="24"/>
        <v>0</v>
      </c>
      <c r="K55" s="31">
        <f t="shared" si="24"/>
        <v>0</v>
      </c>
      <c r="L55" s="31">
        <f t="shared" si="24"/>
        <v>0</v>
      </c>
      <c r="M55" s="31">
        <f t="shared" si="24"/>
        <v>0</v>
      </c>
      <c r="N55" s="31">
        <f t="shared" si="24"/>
        <v>0</v>
      </c>
      <c r="O55" s="31">
        <f t="shared" si="24"/>
        <v>0</v>
      </c>
      <c r="P55" s="31">
        <f t="shared" si="24"/>
        <v>0</v>
      </c>
      <c r="Q55" s="31">
        <f t="shared" si="24"/>
        <v>0</v>
      </c>
      <c r="R55" s="31">
        <f t="shared" si="24"/>
        <v>0</v>
      </c>
      <c r="S55" s="31">
        <f t="shared" si="24"/>
        <v>0</v>
      </c>
      <c r="T55" s="31">
        <f t="shared" si="24"/>
        <v>0</v>
      </c>
      <c r="U55" s="31">
        <f t="shared" si="24"/>
        <v>0</v>
      </c>
      <c r="V55">
        <f t="shared" si="5"/>
        <v>0</v>
      </c>
      <c r="W55">
        <f t="shared" si="6"/>
        <v>0</v>
      </c>
      <c r="X55">
        <f>L4*(L4-1)</f>
        <v>380</v>
      </c>
      <c r="Y55">
        <f>L4*V55-W55</f>
        <v>0</v>
      </c>
      <c r="Z55">
        <f t="shared" si="7"/>
        <v>0</v>
      </c>
      <c r="AA55">
        <f t="shared" si="8"/>
        <v>0</v>
      </c>
      <c r="AB55">
        <f t="shared" si="9"/>
        <v>0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AB53"/>
  <sheetViews>
    <sheetView zoomScalePageLayoutView="0" workbookViewId="0" topLeftCell="A1">
      <selection activeCell="Z21" sqref="Z21"/>
    </sheetView>
  </sheetViews>
  <sheetFormatPr defaultColWidth="8.8515625" defaultRowHeight="12.75"/>
  <cols>
    <col min="1" max="1" width="6.421875" style="0" customWidth="1"/>
    <col min="2" max="21" width="3.7109375" style="0" customWidth="1"/>
    <col min="22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225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V24*V24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35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181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9</v>
      </c>
      <c r="M5" s="8"/>
      <c r="N5" s="8"/>
      <c r="O5" s="8"/>
      <c r="P5" s="22">
        <f>(L4*V25)-P3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0:27" ht="12.75">
      <c r="J6" s="8"/>
      <c r="K6" s="8"/>
      <c r="L6" s="6">
        <v>60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12</v>
      </c>
      <c r="M8" s="8"/>
      <c r="N8" s="8"/>
      <c r="O8" s="8"/>
      <c r="P8" s="8">
        <f>V24/L4</f>
        <v>0</v>
      </c>
      <c r="Q8" s="43" t="s">
        <v>226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37</v>
      </c>
      <c r="R9" s="12"/>
      <c r="S9" s="12"/>
      <c r="T9" s="12"/>
      <c r="U9" s="13"/>
    </row>
    <row r="10" spans="1:26" ht="12.75">
      <c r="A10" s="3"/>
      <c r="B10" s="3" t="s">
        <v>13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227</v>
      </c>
      <c r="X10" s="38"/>
      <c r="Y10" s="4"/>
      <c r="Z10" s="5"/>
    </row>
    <row r="11" spans="1:26" ht="12.75">
      <c r="A11" s="28" t="s">
        <v>14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15</v>
      </c>
      <c r="W11" s="27" t="s">
        <v>148</v>
      </c>
      <c r="X11" s="10" t="s">
        <v>149</v>
      </c>
      <c r="Y11" s="37" t="s">
        <v>14</v>
      </c>
      <c r="Z11" s="9"/>
    </row>
    <row r="12" spans="1:26" ht="12.75">
      <c r="A12" s="28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3">SUM(B12:U12)</f>
        <v>0</v>
      </c>
      <c r="W12" s="39">
        <f>V12/L4*20</f>
        <v>0</v>
      </c>
      <c r="X12" s="40">
        <f aca="true" t="shared" si="1" ref="X12:X23">100-(AB42*2)</f>
        <v>100</v>
      </c>
      <c r="Y12" s="47" t="s">
        <v>228</v>
      </c>
      <c r="Z12" s="9"/>
    </row>
    <row r="13" spans="1:26" ht="12.75">
      <c r="A13" s="28">
        <v>60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47" t="s">
        <v>229</v>
      </c>
      <c r="Z13" s="9"/>
    </row>
    <row r="14" spans="1:26" ht="12.75">
      <c r="A14" s="28">
        <v>61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47" t="s">
        <v>230</v>
      </c>
      <c r="Z14" s="9"/>
    </row>
    <row r="15" spans="1:26" ht="12.75">
      <c r="A15" s="28">
        <v>62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47" t="s">
        <v>231</v>
      </c>
      <c r="Z15" s="9"/>
    </row>
    <row r="16" spans="1:26" ht="12.75">
      <c r="A16" s="28">
        <v>63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47" t="s">
        <v>232</v>
      </c>
      <c r="Z16" s="9"/>
    </row>
    <row r="17" spans="1:26" ht="12.75">
      <c r="A17" s="28">
        <v>64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47" t="s">
        <v>233</v>
      </c>
      <c r="Z17" s="9"/>
    </row>
    <row r="18" spans="1:26" ht="12.75">
      <c r="A18" s="28">
        <v>65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47" t="s">
        <v>57</v>
      </c>
      <c r="Z18" s="9"/>
    </row>
    <row r="19" spans="1:26" ht="12.75">
      <c r="A19" s="28">
        <v>66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47" t="s">
        <v>58</v>
      </c>
      <c r="Z19" s="9"/>
    </row>
    <row r="20" spans="1:26" ht="12.75">
      <c r="A20" s="28">
        <v>67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47" t="s">
        <v>59</v>
      </c>
      <c r="Z20" s="9"/>
    </row>
    <row r="21" spans="1:26" ht="12.75">
      <c r="A21" s="28">
        <v>68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47" t="s">
        <v>208</v>
      </c>
      <c r="Z21" s="9"/>
    </row>
    <row r="22" spans="1:26" ht="12.75">
      <c r="A22" s="28">
        <v>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47" t="s">
        <v>60</v>
      </c>
      <c r="Z22" s="9"/>
    </row>
    <row r="23" spans="1:26" ht="12.75">
      <c r="A23" s="28">
        <v>70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41">
        <f>V23/L4*20</f>
        <v>0</v>
      </c>
      <c r="X23" s="42">
        <f t="shared" si="1"/>
        <v>100</v>
      </c>
      <c r="Y23" s="48" t="s">
        <v>124</v>
      </c>
      <c r="Z23" s="13"/>
    </row>
    <row r="24" spans="1:22" ht="12.75">
      <c r="A24" s="28" t="s">
        <v>110</v>
      </c>
      <c r="B24" s="31">
        <f aca="true" t="shared" si="2" ref="B24:U24">SUM(B12:B23)</f>
        <v>0</v>
      </c>
      <c r="C24" s="31">
        <f t="shared" si="2"/>
        <v>0</v>
      </c>
      <c r="D24" s="31">
        <f t="shared" si="2"/>
        <v>0</v>
      </c>
      <c r="E24" s="31">
        <f t="shared" si="2"/>
        <v>0</v>
      </c>
      <c r="F24" s="31">
        <f t="shared" si="2"/>
        <v>0</v>
      </c>
      <c r="G24" s="31">
        <f t="shared" si="2"/>
        <v>0</v>
      </c>
      <c r="H24" s="31">
        <f t="shared" si="2"/>
        <v>0</v>
      </c>
      <c r="I24" s="31">
        <f t="shared" si="2"/>
        <v>0</v>
      </c>
      <c r="J24" s="31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 t="shared" si="2"/>
        <v>0</v>
      </c>
      <c r="P24" s="31">
        <f t="shared" si="2"/>
        <v>0</v>
      </c>
      <c r="Q24" s="31">
        <f t="shared" si="2"/>
        <v>0</v>
      </c>
      <c r="R24" s="31">
        <f t="shared" si="2"/>
        <v>0</v>
      </c>
      <c r="S24" s="31">
        <f t="shared" si="2"/>
        <v>0</v>
      </c>
      <c r="T24" s="31">
        <f t="shared" si="2"/>
        <v>0</v>
      </c>
      <c r="U24" s="31">
        <f t="shared" si="2"/>
        <v>0</v>
      </c>
      <c r="V24" s="31">
        <f>SUM(B24:U24)</f>
        <v>0</v>
      </c>
    </row>
    <row r="25" spans="1:24" ht="12.75">
      <c r="A25" s="28" t="s">
        <v>111</v>
      </c>
      <c r="B25" s="32">
        <f aca="true" t="shared" si="3" ref="B25:U25">B24*B24</f>
        <v>0</v>
      </c>
      <c r="C25" s="32">
        <f t="shared" si="3"/>
        <v>0</v>
      </c>
      <c r="D25" s="32">
        <f t="shared" si="3"/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0</v>
      </c>
      <c r="S25" s="32">
        <f t="shared" si="3"/>
        <v>0</v>
      </c>
      <c r="T25" s="32">
        <f t="shared" si="3"/>
        <v>0</v>
      </c>
      <c r="U25" s="32">
        <f t="shared" si="3"/>
        <v>0</v>
      </c>
      <c r="V25" s="32">
        <f>SUM(B25:U25)</f>
        <v>0</v>
      </c>
      <c r="W25" t="s">
        <v>112</v>
      </c>
      <c r="X25" s="2"/>
    </row>
    <row r="40" ht="12.75">
      <c r="A40" s="2" t="s">
        <v>125</v>
      </c>
    </row>
    <row r="41" spans="1:28" ht="12.75">
      <c r="A41" s="28" t="s">
        <v>195</v>
      </c>
      <c r="B41" s="31" t="s">
        <v>94</v>
      </c>
      <c r="C41" s="31" t="s">
        <v>95</v>
      </c>
      <c r="D41" s="31" t="s">
        <v>96</v>
      </c>
      <c r="E41" s="31" t="s">
        <v>97</v>
      </c>
      <c r="F41" s="31" t="s">
        <v>98</v>
      </c>
      <c r="G41" s="31" t="s">
        <v>99</v>
      </c>
      <c r="H41" s="31" t="s">
        <v>100</v>
      </c>
      <c r="I41" s="31" t="s">
        <v>101</v>
      </c>
      <c r="J41" s="31" t="s">
        <v>102</v>
      </c>
      <c r="K41" s="31" t="s">
        <v>103</v>
      </c>
      <c r="L41" s="31" t="s">
        <v>104</v>
      </c>
      <c r="M41" s="31" t="s">
        <v>105</v>
      </c>
      <c r="N41" s="31" t="s">
        <v>106</v>
      </c>
      <c r="O41" s="31" t="s">
        <v>107</v>
      </c>
      <c r="P41" s="31" t="s">
        <v>108</v>
      </c>
      <c r="Q41" s="31" t="s">
        <v>115</v>
      </c>
      <c r="R41" s="31" t="s">
        <v>117</v>
      </c>
      <c r="S41" s="31" t="s">
        <v>118</v>
      </c>
      <c r="T41" s="31" t="s">
        <v>119</v>
      </c>
      <c r="U41" s="31" t="s">
        <v>120</v>
      </c>
      <c r="V41" t="s">
        <v>126</v>
      </c>
      <c r="W41" t="s">
        <v>113</v>
      </c>
      <c r="X41" t="s">
        <v>114</v>
      </c>
      <c r="Y41" t="s">
        <v>106</v>
      </c>
      <c r="Z41" t="s">
        <v>115</v>
      </c>
      <c r="AA41" t="s">
        <v>122</v>
      </c>
      <c r="AB41" t="s">
        <v>224</v>
      </c>
    </row>
    <row r="42" spans="1:28" ht="12.75">
      <c r="A42" s="28">
        <v>59</v>
      </c>
      <c r="B42" s="31">
        <f aca="true" t="shared" si="4" ref="B42:U42">B12*B12</f>
        <v>0</v>
      </c>
      <c r="C42" s="31">
        <f t="shared" si="4"/>
        <v>0</v>
      </c>
      <c r="D42" s="31">
        <f t="shared" si="4"/>
        <v>0</v>
      </c>
      <c r="E42" s="31">
        <f t="shared" si="4"/>
        <v>0</v>
      </c>
      <c r="F42" s="31">
        <f t="shared" si="4"/>
        <v>0</v>
      </c>
      <c r="G42" s="31">
        <f t="shared" si="4"/>
        <v>0</v>
      </c>
      <c r="H42" s="31">
        <f t="shared" si="4"/>
        <v>0</v>
      </c>
      <c r="I42" s="31">
        <f t="shared" si="4"/>
        <v>0</v>
      </c>
      <c r="J42" s="31">
        <f t="shared" si="4"/>
        <v>0</v>
      </c>
      <c r="K42" s="31">
        <f t="shared" si="4"/>
        <v>0</v>
      </c>
      <c r="L42" s="31">
        <f t="shared" si="4"/>
        <v>0</v>
      </c>
      <c r="M42" s="31">
        <f t="shared" si="4"/>
        <v>0</v>
      </c>
      <c r="N42" s="31">
        <f t="shared" si="4"/>
        <v>0</v>
      </c>
      <c r="O42" s="31">
        <f t="shared" si="4"/>
        <v>0</v>
      </c>
      <c r="P42" s="31">
        <f t="shared" si="4"/>
        <v>0</v>
      </c>
      <c r="Q42" s="31">
        <f t="shared" si="4"/>
        <v>0</v>
      </c>
      <c r="R42" s="31">
        <f t="shared" si="4"/>
        <v>0</v>
      </c>
      <c r="S42" s="31">
        <f t="shared" si="4"/>
        <v>0</v>
      </c>
      <c r="T42" s="31">
        <f t="shared" si="4"/>
        <v>0</v>
      </c>
      <c r="U42" s="31">
        <f t="shared" si="4"/>
        <v>0</v>
      </c>
      <c r="V42">
        <f aca="true" t="shared" si="5" ref="V42:V52">SUM(B42:U42)</f>
        <v>0</v>
      </c>
      <c r="W42">
        <f aca="true" t="shared" si="6" ref="W42:W53">V12*V12</f>
        <v>0</v>
      </c>
      <c r="X42">
        <f>L4*(L4-1)</f>
        <v>380</v>
      </c>
      <c r="Y42">
        <f>L4*V42-W42</f>
        <v>0</v>
      </c>
      <c r="Z42">
        <f aca="true" t="shared" si="7" ref="Z42:Z52">Y42/X42</f>
        <v>0</v>
      </c>
      <c r="AA42">
        <f aca="true" t="shared" si="8" ref="AA42:AA52">SQRT(Z42)</f>
        <v>0</v>
      </c>
      <c r="AB42">
        <f aca="true" t="shared" si="9" ref="AB42:AB52">AA42/4*100</f>
        <v>0</v>
      </c>
    </row>
    <row r="43" spans="1:28" ht="12.75">
      <c r="A43" s="28">
        <v>60</v>
      </c>
      <c r="B43" s="31">
        <f aca="true" t="shared" si="10" ref="B43:U43">B13*B13</f>
        <v>0</v>
      </c>
      <c r="C43" s="31">
        <f t="shared" si="10"/>
        <v>0</v>
      </c>
      <c r="D43" s="31">
        <f t="shared" si="10"/>
        <v>0</v>
      </c>
      <c r="E43" s="31">
        <f t="shared" si="10"/>
        <v>0</v>
      </c>
      <c r="F43" s="31">
        <f t="shared" si="10"/>
        <v>0</v>
      </c>
      <c r="G43" s="31">
        <f t="shared" si="10"/>
        <v>0</v>
      </c>
      <c r="H43" s="31">
        <f t="shared" si="10"/>
        <v>0</v>
      </c>
      <c r="I43" s="31">
        <f t="shared" si="10"/>
        <v>0</v>
      </c>
      <c r="J43" s="31">
        <f t="shared" si="10"/>
        <v>0</v>
      </c>
      <c r="K43" s="31">
        <f t="shared" si="10"/>
        <v>0</v>
      </c>
      <c r="L43" s="31">
        <f t="shared" si="10"/>
        <v>0</v>
      </c>
      <c r="M43" s="31">
        <f t="shared" si="10"/>
        <v>0</v>
      </c>
      <c r="N43" s="31">
        <f t="shared" si="10"/>
        <v>0</v>
      </c>
      <c r="O43" s="31">
        <f t="shared" si="10"/>
        <v>0</v>
      </c>
      <c r="P43" s="31">
        <f t="shared" si="10"/>
        <v>0</v>
      </c>
      <c r="Q43" s="31">
        <f t="shared" si="10"/>
        <v>0</v>
      </c>
      <c r="R43" s="31">
        <f t="shared" si="10"/>
        <v>0</v>
      </c>
      <c r="S43" s="31">
        <f t="shared" si="10"/>
        <v>0</v>
      </c>
      <c r="T43" s="31">
        <f t="shared" si="10"/>
        <v>0</v>
      </c>
      <c r="U43" s="31">
        <f t="shared" si="10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28">
        <v>61</v>
      </c>
      <c r="B44" s="31">
        <f aca="true" t="shared" si="11" ref="B44:U44">B14*B14</f>
        <v>0</v>
      </c>
      <c r="C44" s="31">
        <f t="shared" si="11"/>
        <v>0</v>
      </c>
      <c r="D44" s="31">
        <f t="shared" si="11"/>
        <v>0</v>
      </c>
      <c r="E44" s="31">
        <f t="shared" si="11"/>
        <v>0</v>
      </c>
      <c r="F44" s="31">
        <f t="shared" si="11"/>
        <v>0</v>
      </c>
      <c r="G44" s="31">
        <f t="shared" si="11"/>
        <v>0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1"/>
        <v>0</v>
      </c>
      <c r="O44" s="31">
        <f t="shared" si="11"/>
        <v>0</v>
      </c>
      <c r="P44" s="31">
        <f t="shared" si="11"/>
        <v>0</v>
      </c>
      <c r="Q44" s="31">
        <f t="shared" si="11"/>
        <v>0</v>
      </c>
      <c r="R44" s="31">
        <f t="shared" si="11"/>
        <v>0</v>
      </c>
      <c r="S44" s="31">
        <f t="shared" si="11"/>
        <v>0</v>
      </c>
      <c r="T44" s="31">
        <f t="shared" si="11"/>
        <v>0</v>
      </c>
      <c r="U44" s="31">
        <f t="shared" si="11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28">
        <v>62</v>
      </c>
      <c r="B45" s="31">
        <f aca="true" t="shared" si="12" ref="B45:U45">B15*B15</f>
        <v>0</v>
      </c>
      <c r="C45" s="31">
        <f t="shared" si="12"/>
        <v>0</v>
      </c>
      <c r="D45" s="31">
        <f t="shared" si="12"/>
        <v>0</v>
      </c>
      <c r="E45" s="31">
        <f t="shared" si="12"/>
        <v>0</v>
      </c>
      <c r="F45" s="31">
        <f t="shared" si="12"/>
        <v>0</v>
      </c>
      <c r="G45" s="31">
        <f t="shared" si="12"/>
        <v>0</v>
      </c>
      <c r="H45" s="31">
        <f t="shared" si="12"/>
        <v>0</v>
      </c>
      <c r="I45" s="31">
        <f t="shared" si="12"/>
        <v>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 t="shared" si="12"/>
        <v>0</v>
      </c>
      <c r="O45" s="31">
        <f t="shared" si="12"/>
        <v>0</v>
      </c>
      <c r="P45" s="31">
        <f t="shared" si="12"/>
        <v>0</v>
      </c>
      <c r="Q45" s="31">
        <f t="shared" si="12"/>
        <v>0</v>
      </c>
      <c r="R45" s="31">
        <f t="shared" si="12"/>
        <v>0</v>
      </c>
      <c r="S45" s="31">
        <f t="shared" si="12"/>
        <v>0</v>
      </c>
      <c r="T45" s="31">
        <f t="shared" si="12"/>
        <v>0</v>
      </c>
      <c r="U45" s="31">
        <f t="shared" si="12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28">
        <v>63</v>
      </c>
      <c r="B46" s="31">
        <f aca="true" t="shared" si="13" ref="B46:U46">B16*B16</f>
        <v>0</v>
      </c>
      <c r="C46" s="31">
        <f t="shared" si="13"/>
        <v>0</v>
      </c>
      <c r="D46" s="31">
        <f t="shared" si="13"/>
        <v>0</v>
      </c>
      <c r="E46" s="31">
        <f t="shared" si="13"/>
        <v>0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 t="shared" si="13"/>
        <v>0</v>
      </c>
      <c r="P46" s="31">
        <f t="shared" si="13"/>
        <v>0</v>
      </c>
      <c r="Q46" s="31">
        <f t="shared" si="13"/>
        <v>0</v>
      </c>
      <c r="R46" s="31">
        <f t="shared" si="13"/>
        <v>0</v>
      </c>
      <c r="S46" s="31">
        <f t="shared" si="13"/>
        <v>0</v>
      </c>
      <c r="T46" s="31">
        <f t="shared" si="13"/>
        <v>0</v>
      </c>
      <c r="U46" s="31">
        <f t="shared" si="13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28">
        <v>64</v>
      </c>
      <c r="B47" s="31">
        <f aca="true" t="shared" si="14" ref="B47:U47">B17*B17</f>
        <v>0</v>
      </c>
      <c r="C47" s="31">
        <f t="shared" si="14"/>
        <v>0</v>
      </c>
      <c r="D47" s="31">
        <f t="shared" si="14"/>
        <v>0</v>
      </c>
      <c r="E47" s="31">
        <f t="shared" si="14"/>
        <v>0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 t="shared" si="14"/>
        <v>0</v>
      </c>
      <c r="P47" s="31">
        <f t="shared" si="14"/>
        <v>0</v>
      </c>
      <c r="Q47" s="31">
        <f t="shared" si="14"/>
        <v>0</v>
      </c>
      <c r="R47" s="31">
        <f t="shared" si="14"/>
        <v>0</v>
      </c>
      <c r="S47" s="31">
        <f t="shared" si="14"/>
        <v>0</v>
      </c>
      <c r="T47" s="31">
        <f t="shared" si="14"/>
        <v>0</v>
      </c>
      <c r="U47" s="31">
        <f t="shared" si="14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28">
        <v>65</v>
      </c>
      <c r="B48" s="31">
        <f aca="true" t="shared" si="15" ref="B48:U48">B18*B18</f>
        <v>0</v>
      </c>
      <c r="C48" s="31">
        <f t="shared" si="15"/>
        <v>0</v>
      </c>
      <c r="D48" s="31">
        <f t="shared" si="15"/>
        <v>0</v>
      </c>
      <c r="E48" s="31">
        <f t="shared" si="15"/>
        <v>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1">
        <f t="shared" si="15"/>
        <v>0</v>
      </c>
      <c r="P48" s="31">
        <f t="shared" si="15"/>
        <v>0</v>
      </c>
      <c r="Q48" s="31">
        <f t="shared" si="15"/>
        <v>0</v>
      </c>
      <c r="R48" s="31">
        <f t="shared" si="15"/>
        <v>0</v>
      </c>
      <c r="S48" s="31">
        <f t="shared" si="15"/>
        <v>0</v>
      </c>
      <c r="T48" s="31">
        <f t="shared" si="15"/>
        <v>0</v>
      </c>
      <c r="U48" s="31">
        <f t="shared" si="15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28">
        <v>66</v>
      </c>
      <c r="B49" s="31">
        <f aca="true" t="shared" si="16" ref="B49:U49">B19*B19</f>
        <v>0</v>
      </c>
      <c r="C49" s="31">
        <f t="shared" si="16"/>
        <v>0</v>
      </c>
      <c r="D49" s="31">
        <f t="shared" si="16"/>
        <v>0</v>
      </c>
      <c r="E49" s="31">
        <f t="shared" si="16"/>
        <v>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6"/>
        <v>0</v>
      </c>
      <c r="O49" s="31">
        <f t="shared" si="16"/>
        <v>0</v>
      </c>
      <c r="P49" s="31">
        <f t="shared" si="16"/>
        <v>0</v>
      </c>
      <c r="Q49" s="31">
        <f t="shared" si="16"/>
        <v>0</v>
      </c>
      <c r="R49" s="31">
        <f t="shared" si="16"/>
        <v>0</v>
      </c>
      <c r="S49" s="31">
        <f t="shared" si="16"/>
        <v>0</v>
      </c>
      <c r="T49" s="31">
        <f t="shared" si="16"/>
        <v>0</v>
      </c>
      <c r="U49" s="31">
        <f t="shared" si="16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28">
        <v>67</v>
      </c>
      <c r="B50" s="31">
        <f aca="true" t="shared" si="17" ref="B50:U50">B20*B20</f>
        <v>0</v>
      </c>
      <c r="C50" s="31">
        <f t="shared" si="17"/>
        <v>0</v>
      </c>
      <c r="D50" s="31">
        <f t="shared" si="17"/>
        <v>0</v>
      </c>
      <c r="E50" s="31">
        <f t="shared" si="17"/>
        <v>0</v>
      </c>
      <c r="F50" s="31">
        <f t="shared" si="17"/>
        <v>0</v>
      </c>
      <c r="G50" s="31">
        <f t="shared" si="17"/>
        <v>0</v>
      </c>
      <c r="H50" s="31">
        <f t="shared" si="17"/>
        <v>0</v>
      </c>
      <c r="I50" s="31">
        <f t="shared" si="17"/>
        <v>0</v>
      </c>
      <c r="J50" s="31">
        <f t="shared" si="17"/>
        <v>0</v>
      </c>
      <c r="K50" s="31">
        <f t="shared" si="17"/>
        <v>0</v>
      </c>
      <c r="L50" s="31">
        <f t="shared" si="17"/>
        <v>0</v>
      </c>
      <c r="M50" s="31">
        <f t="shared" si="17"/>
        <v>0</v>
      </c>
      <c r="N50" s="31">
        <f t="shared" si="17"/>
        <v>0</v>
      </c>
      <c r="O50" s="31">
        <f t="shared" si="17"/>
        <v>0</v>
      </c>
      <c r="P50" s="31">
        <f t="shared" si="17"/>
        <v>0</v>
      </c>
      <c r="Q50" s="31">
        <f t="shared" si="17"/>
        <v>0</v>
      </c>
      <c r="R50" s="31">
        <f t="shared" si="17"/>
        <v>0</v>
      </c>
      <c r="S50" s="31">
        <f t="shared" si="17"/>
        <v>0</v>
      </c>
      <c r="T50" s="31">
        <f t="shared" si="17"/>
        <v>0</v>
      </c>
      <c r="U50" s="31">
        <f t="shared" si="17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28">
        <v>68</v>
      </c>
      <c r="B51" s="31">
        <f aca="true" t="shared" si="18" ref="B51:U51">B21*B21</f>
        <v>0</v>
      </c>
      <c r="C51" s="31">
        <f t="shared" si="18"/>
        <v>0</v>
      </c>
      <c r="D51" s="31">
        <f t="shared" si="18"/>
        <v>0</v>
      </c>
      <c r="E51" s="31">
        <f t="shared" si="18"/>
        <v>0</v>
      </c>
      <c r="F51" s="31">
        <f t="shared" si="18"/>
        <v>0</v>
      </c>
      <c r="G51" s="31">
        <f t="shared" si="18"/>
        <v>0</v>
      </c>
      <c r="H51" s="31">
        <f t="shared" si="18"/>
        <v>0</v>
      </c>
      <c r="I51" s="31">
        <f t="shared" si="18"/>
        <v>0</v>
      </c>
      <c r="J51" s="31">
        <f t="shared" si="18"/>
        <v>0</v>
      </c>
      <c r="K51" s="31">
        <f t="shared" si="18"/>
        <v>0</v>
      </c>
      <c r="L51" s="31">
        <f t="shared" si="18"/>
        <v>0</v>
      </c>
      <c r="M51" s="31">
        <f t="shared" si="18"/>
        <v>0</v>
      </c>
      <c r="N51" s="31">
        <f t="shared" si="18"/>
        <v>0</v>
      </c>
      <c r="O51" s="31">
        <f t="shared" si="18"/>
        <v>0</v>
      </c>
      <c r="P51" s="31">
        <f t="shared" si="18"/>
        <v>0</v>
      </c>
      <c r="Q51" s="31">
        <f t="shared" si="18"/>
        <v>0</v>
      </c>
      <c r="R51" s="31">
        <f t="shared" si="18"/>
        <v>0</v>
      </c>
      <c r="S51" s="31">
        <f t="shared" si="18"/>
        <v>0</v>
      </c>
      <c r="T51" s="31">
        <f t="shared" si="18"/>
        <v>0</v>
      </c>
      <c r="U51" s="31">
        <f t="shared" si="18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28">
        <v>69</v>
      </c>
      <c r="B52" s="31">
        <f aca="true" t="shared" si="19" ref="B52:U52">B22*B22</f>
        <v>0</v>
      </c>
      <c r="C52" s="31">
        <f t="shared" si="19"/>
        <v>0</v>
      </c>
      <c r="D52" s="31">
        <f t="shared" si="19"/>
        <v>0</v>
      </c>
      <c r="E52" s="31">
        <f t="shared" si="19"/>
        <v>0</v>
      </c>
      <c r="F52" s="31">
        <f t="shared" si="19"/>
        <v>0</v>
      </c>
      <c r="G52" s="31">
        <f t="shared" si="19"/>
        <v>0</v>
      </c>
      <c r="H52" s="31">
        <f t="shared" si="19"/>
        <v>0</v>
      </c>
      <c r="I52" s="31">
        <f t="shared" si="19"/>
        <v>0</v>
      </c>
      <c r="J52" s="31">
        <f t="shared" si="19"/>
        <v>0</v>
      </c>
      <c r="K52" s="31">
        <f t="shared" si="19"/>
        <v>0</v>
      </c>
      <c r="L52" s="31">
        <f t="shared" si="19"/>
        <v>0</v>
      </c>
      <c r="M52" s="31">
        <f t="shared" si="19"/>
        <v>0</v>
      </c>
      <c r="N52" s="31">
        <f t="shared" si="19"/>
        <v>0</v>
      </c>
      <c r="O52" s="31">
        <f t="shared" si="19"/>
        <v>0</v>
      </c>
      <c r="P52" s="31">
        <f t="shared" si="19"/>
        <v>0</v>
      </c>
      <c r="Q52" s="31">
        <f t="shared" si="19"/>
        <v>0</v>
      </c>
      <c r="R52" s="31">
        <f t="shared" si="19"/>
        <v>0</v>
      </c>
      <c r="S52" s="31">
        <f t="shared" si="19"/>
        <v>0</v>
      </c>
      <c r="T52" s="31">
        <f t="shared" si="19"/>
        <v>0</v>
      </c>
      <c r="U52" s="31">
        <f t="shared" si="19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28">
        <v>70</v>
      </c>
      <c r="B53" s="31">
        <f aca="true" t="shared" si="20" ref="B53:U53">B23*B23</f>
        <v>0</v>
      </c>
      <c r="C53" s="31">
        <f t="shared" si="20"/>
        <v>0</v>
      </c>
      <c r="D53" s="31">
        <f t="shared" si="20"/>
        <v>0</v>
      </c>
      <c r="E53" s="31">
        <f t="shared" si="20"/>
        <v>0</v>
      </c>
      <c r="F53" s="31">
        <f t="shared" si="20"/>
        <v>0</v>
      </c>
      <c r="G53" s="31">
        <f t="shared" si="20"/>
        <v>0</v>
      </c>
      <c r="H53" s="31">
        <f t="shared" si="20"/>
        <v>0</v>
      </c>
      <c r="I53" s="31">
        <f t="shared" si="20"/>
        <v>0</v>
      </c>
      <c r="J53" s="31">
        <f t="shared" si="20"/>
        <v>0</v>
      </c>
      <c r="K53" s="31">
        <f t="shared" si="20"/>
        <v>0</v>
      </c>
      <c r="L53" s="31">
        <f t="shared" si="20"/>
        <v>0</v>
      </c>
      <c r="M53" s="31">
        <f t="shared" si="20"/>
        <v>0</v>
      </c>
      <c r="N53" s="31">
        <f t="shared" si="20"/>
        <v>0</v>
      </c>
      <c r="O53" s="31">
        <f t="shared" si="20"/>
        <v>0</v>
      </c>
      <c r="P53" s="31">
        <f t="shared" si="20"/>
        <v>0</v>
      </c>
      <c r="Q53" s="31">
        <f t="shared" si="20"/>
        <v>0</v>
      </c>
      <c r="R53" s="31">
        <f t="shared" si="20"/>
        <v>0</v>
      </c>
      <c r="S53" s="31">
        <f t="shared" si="20"/>
        <v>0</v>
      </c>
      <c r="T53" s="31">
        <f t="shared" si="20"/>
        <v>0</v>
      </c>
      <c r="U53" s="31">
        <f t="shared" si="20"/>
        <v>0</v>
      </c>
      <c r="V53">
        <f>SUM(B53:U53)</f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>Y53/X53</f>
        <v>0</v>
      </c>
      <c r="AA53">
        <f>SQRT(Z53)</f>
        <v>0</v>
      </c>
      <c r="AB53">
        <f>AA53/4*100</f>
        <v>0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2"/>
  <dimension ref="A1:AB55"/>
  <sheetViews>
    <sheetView zoomScalePageLayoutView="0" workbookViewId="0" topLeftCell="A1">
      <selection activeCell="Y14" sqref="Y14"/>
    </sheetView>
  </sheetViews>
  <sheetFormatPr defaultColWidth="8.8515625" defaultRowHeight="12.75"/>
  <cols>
    <col min="1" max="1" width="6.28125" style="0" customWidth="1"/>
    <col min="2" max="21" width="3.7109375" style="0" customWidth="1"/>
    <col min="22" max="22" width="7.8515625" style="0" customWidth="1"/>
    <col min="23" max="23" width="10.7109375" style="0" bestFit="1" customWidth="1"/>
    <col min="24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128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V26*V26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180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181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9</v>
      </c>
      <c r="M5" s="8"/>
      <c r="N5" s="8"/>
      <c r="O5" s="8"/>
      <c r="P5" s="22">
        <f>(L4*V27)-P3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1:27" ht="12.75">
      <c r="K6" s="8"/>
      <c r="L6" s="6">
        <v>70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14</v>
      </c>
      <c r="M8" s="8"/>
      <c r="N8" s="8"/>
      <c r="O8" s="8"/>
      <c r="P8" s="8">
        <f>V26/L4</f>
        <v>0</v>
      </c>
      <c r="Q8" s="43" t="s">
        <v>182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37</v>
      </c>
      <c r="R9" s="12"/>
      <c r="S9" s="12"/>
      <c r="T9" s="12"/>
      <c r="U9" s="13"/>
    </row>
    <row r="10" spans="1:26" ht="12.75">
      <c r="A10" s="3"/>
      <c r="B10" s="3" t="s">
        <v>13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227</v>
      </c>
      <c r="X10" s="38"/>
      <c r="Y10" s="4"/>
      <c r="Z10" s="5"/>
    </row>
    <row r="11" spans="1:26" ht="12.75">
      <c r="A11" s="28" t="s">
        <v>14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129</v>
      </c>
      <c r="W11" s="27" t="s">
        <v>148</v>
      </c>
      <c r="X11" s="10" t="s">
        <v>149</v>
      </c>
      <c r="Y11" s="37" t="s">
        <v>14</v>
      </c>
      <c r="Z11" s="9"/>
    </row>
    <row r="12" spans="1:26" ht="12.75">
      <c r="A12" s="28">
        <v>71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5">SUM(B12:U12)</f>
        <v>0</v>
      </c>
      <c r="W12" s="39">
        <f>V12/L4*20</f>
        <v>0</v>
      </c>
      <c r="X12" s="40">
        <f aca="true" t="shared" si="1" ref="X12:X25">100-(AB40*2)</f>
        <v>100</v>
      </c>
      <c r="Y12" s="47" t="s">
        <v>130</v>
      </c>
      <c r="Z12" s="9"/>
    </row>
    <row r="13" spans="1:26" ht="12.75">
      <c r="A13" s="28">
        <v>72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47" t="s">
        <v>131</v>
      </c>
      <c r="Z13" s="9"/>
    </row>
    <row r="14" spans="1:26" ht="12.75">
      <c r="A14" s="28">
        <v>73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47" t="s">
        <v>132</v>
      </c>
      <c r="Z14" s="9"/>
    </row>
    <row r="15" spans="1:26" ht="12.75">
      <c r="A15" s="28">
        <v>74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47" t="s">
        <v>133</v>
      </c>
      <c r="Z15" s="9"/>
    </row>
    <row r="16" spans="1:26" ht="12.75">
      <c r="A16" s="28">
        <v>75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47" t="s">
        <v>134</v>
      </c>
      <c r="Z16" s="9"/>
    </row>
    <row r="17" spans="1:26" ht="12.75">
      <c r="A17" s="28">
        <v>76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47" t="s">
        <v>135</v>
      </c>
      <c r="Z17" s="9"/>
    </row>
    <row r="18" spans="1:26" ht="12.75">
      <c r="A18" s="28">
        <v>77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47" t="s">
        <v>136</v>
      </c>
      <c r="Z18" s="9"/>
    </row>
    <row r="19" spans="1:26" ht="12.75">
      <c r="A19" s="28">
        <v>78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47" t="s">
        <v>207</v>
      </c>
      <c r="Z19" s="9"/>
    </row>
    <row r="20" spans="1:26" ht="12.75">
      <c r="A20" s="28">
        <v>79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47" t="s">
        <v>206</v>
      </c>
      <c r="Z20" s="9"/>
    </row>
    <row r="21" spans="1:26" ht="12.75">
      <c r="A21" s="28">
        <v>80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47" t="s">
        <v>137</v>
      </c>
      <c r="Z21" s="9"/>
    </row>
    <row r="22" spans="1:26" ht="12.75">
      <c r="A22" s="28">
        <v>81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47" t="s">
        <v>138</v>
      </c>
      <c r="Z22" s="9"/>
    </row>
    <row r="23" spans="1:26" ht="12.75">
      <c r="A23" s="28">
        <v>82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39">
        <f>V23/L4*20</f>
        <v>0</v>
      </c>
      <c r="X23" s="40">
        <f t="shared" si="1"/>
        <v>100</v>
      </c>
      <c r="Y23" s="47" t="s">
        <v>139</v>
      </c>
      <c r="Z23" s="9"/>
    </row>
    <row r="24" spans="1:26" ht="12.75">
      <c r="A24" s="28">
        <v>83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f t="shared" si="0"/>
        <v>0</v>
      </c>
      <c r="W24" s="39">
        <f>V24/L4*20</f>
        <v>0</v>
      </c>
      <c r="X24" s="40">
        <f t="shared" si="1"/>
        <v>100</v>
      </c>
      <c r="Y24" s="47" t="s">
        <v>140</v>
      </c>
      <c r="Z24" s="9"/>
    </row>
    <row r="25" spans="1:26" ht="12.75">
      <c r="A25" s="28">
        <v>84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>
        <f t="shared" si="0"/>
        <v>0</v>
      </c>
      <c r="W25" s="41">
        <f>V25/L4*20</f>
        <v>0</v>
      </c>
      <c r="X25" s="42">
        <f t="shared" si="1"/>
        <v>100</v>
      </c>
      <c r="Y25" s="48" t="s">
        <v>141</v>
      </c>
      <c r="Z25" s="13"/>
    </row>
    <row r="26" spans="1:24" ht="12.75">
      <c r="A26" s="28" t="s">
        <v>110</v>
      </c>
      <c r="B26" s="31">
        <f aca="true" t="shared" si="2" ref="B26:U26">SUM(B12:B25)</f>
        <v>0</v>
      </c>
      <c r="C26" s="31">
        <f t="shared" si="2"/>
        <v>0</v>
      </c>
      <c r="D26" s="31">
        <f t="shared" si="2"/>
        <v>0</v>
      </c>
      <c r="E26" s="31">
        <f t="shared" si="2"/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31">
        <f t="shared" si="2"/>
        <v>0</v>
      </c>
      <c r="J26" s="31">
        <f t="shared" si="2"/>
        <v>0</v>
      </c>
      <c r="K26" s="31">
        <f t="shared" si="2"/>
        <v>0</v>
      </c>
      <c r="L26" s="31">
        <f t="shared" si="2"/>
        <v>0</v>
      </c>
      <c r="M26" s="31">
        <f t="shared" si="2"/>
        <v>0</v>
      </c>
      <c r="N26" s="31">
        <f t="shared" si="2"/>
        <v>0</v>
      </c>
      <c r="O26" s="31">
        <f t="shared" si="2"/>
        <v>0</v>
      </c>
      <c r="P26" s="31">
        <f t="shared" si="2"/>
        <v>0</v>
      </c>
      <c r="Q26" s="31">
        <f t="shared" si="2"/>
        <v>0</v>
      </c>
      <c r="R26" s="31">
        <f t="shared" si="2"/>
        <v>0</v>
      </c>
      <c r="S26" s="31">
        <f t="shared" si="2"/>
        <v>0</v>
      </c>
      <c r="T26" s="31">
        <f t="shared" si="2"/>
        <v>0</v>
      </c>
      <c r="U26" s="31">
        <f t="shared" si="2"/>
        <v>0</v>
      </c>
      <c r="V26" s="31">
        <f>SUM(B26:U26)</f>
        <v>0</v>
      </c>
      <c r="W26" s="29"/>
      <c r="X26" s="8"/>
    </row>
    <row r="27" spans="1:24" ht="12.75">
      <c r="A27" s="28" t="s">
        <v>111</v>
      </c>
      <c r="B27" s="32">
        <f aca="true" t="shared" si="3" ref="B27:U27">B26*B26</f>
        <v>0</v>
      </c>
      <c r="C27" s="32">
        <f t="shared" si="3"/>
        <v>0</v>
      </c>
      <c r="D27" s="32">
        <f t="shared" si="3"/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>SUM(B27:U27)</f>
        <v>0</v>
      </c>
      <c r="W27" t="s">
        <v>112</v>
      </c>
      <c r="X27" s="2"/>
    </row>
    <row r="38" ht="12.75">
      <c r="A38" s="2" t="s">
        <v>125</v>
      </c>
    </row>
    <row r="39" spans="1:28" ht="12.75">
      <c r="A39" s="28" t="s">
        <v>222</v>
      </c>
      <c r="B39" s="31" t="s">
        <v>94</v>
      </c>
      <c r="C39" s="31" t="s">
        <v>95</v>
      </c>
      <c r="D39" s="31" t="s">
        <v>96</v>
      </c>
      <c r="E39" s="31" t="s">
        <v>97</v>
      </c>
      <c r="F39" s="31" t="s">
        <v>98</v>
      </c>
      <c r="G39" s="31" t="s">
        <v>99</v>
      </c>
      <c r="H39" s="31" t="s">
        <v>100</v>
      </c>
      <c r="I39" s="31" t="s">
        <v>101</v>
      </c>
      <c r="J39" s="31" t="s">
        <v>102</v>
      </c>
      <c r="K39" s="31" t="s">
        <v>103</v>
      </c>
      <c r="L39" s="31" t="s">
        <v>104</v>
      </c>
      <c r="M39" s="31" t="s">
        <v>105</v>
      </c>
      <c r="N39" s="31" t="s">
        <v>106</v>
      </c>
      <c r="O39" s="31" t="s">
        <v>107</v>
      </c>
      <c r="P39" s="31" t="s">
        <v>108</v>
      </c>
      <c r="Q39" s="31" t="s">
        <v>115</v>
      </c>
      <c r="R39" s="31" t="s">
        <v>117</v>
      </c>
      <c r="S39" s="31" t="s">
        <v>118</v>
      </c>
      <c r="T39" s="31" t="s">
        <v>119</v>
      </c>
      <c r="U39" s="31" t="s">
        <v>120</v>
      </c>
      <c r="V39" t="s">
        <v>126</v>
      </c>
      <c r="W39" t="s">
        <v>113</v>
      </c>
      <c r="X39" t="s">
        <v>114</v>
      </c>
      <c r="Y39" t="s">
        <v>106</v>
      </c>
      <c r="Z39" t="s">
        <v>115</v>
      </c>
      <c r="AA39" t="s">
        <v>122</v>
      </c>
      <c r="AB39" t="s">
        <v>224</v>
      </c>
    </row>
    <row r="40" spans="1:28" ht="12.75">
      <c r="A40" s="28">
        <v>71</v>
      </c>
      <c r="B40" s="31">
        <f aca="true" t="shared" si="4" ref="B40:U40">B12*B12</f>
        <v>0</v>
      </c>
      <c r="C40" s="31">
        <f t="shared" si="4"/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31">
        <f t="shared" si="4"/>
        <v>0</v>
      </c>
      <c r="Q40" s="31">
        <f t="shared" si="4"/>
        <v>0</v>
      </c>
      <c r="R40" s="31">
        <f t="shared" si="4"/>
        <v>0</v>
      </c>
      <c r="S40" s="31">
        <f t="shared" si="4"/>
        <v>0</v>
      </c>
      <c r="T40" s="31">
        <f t="shared" si="4"/>
        <v>0</v>
      </c>
      <c r="U40" s="31">
        <f t="shared" si="4"/>
        <v>0</v>
      </c>
      <c r="V40">
        <f aca="true" t="shared" si="5" ref="V40:V53">SUM(B40:U40)</f>
        <v>0</v>
      </c>
      <c r="W40">
        <f aca="true" t="shared" si="6" ref="W40:W53">V12*V12</f>
        <v>0</v>
      </c>
      <c r="X40">
        <f>L4*(L4-1)</f>
        <v>380</v>
      </c>
      <c r="Y40">
        <f>L4*V40-W40</f>
        <v>0</v>
      </c>
      <c r="Z40">
        <f aca="true" t="shared" si="7" ref="Z40:Z53">Y40/X40</f>
        <v>0</v>
      </c>
      <c r="AA40">
        <f aca="true" t="shared" si="8" ref="AA40:AA53">SQRT(Z40)</f>
        <v>0</v>
      </c>
      <c r="AB40">
        <f aca="true" t="shared" si="9" ref="AB40:AB53">AA40/4*100</f>
        <v>0</v>
      </c>
    </row>
    <row r="41" spans="1:28" ht="12.75">
      <c r="A41" s="28">
        <v>72</v>
      </c>
      <c r="B41" s="31">
        <f aca="true" t="shared" si="10" ref="B41:U41">B13*B13</f>
        <v>0</v>
      </c>
      <c r="C41" s="31">
        <f t="shared" si="10"/>
        <v>0</v>
      </c>
      <c r="D41" s="31">
        <f t="shared" si="10"/>
        <v>0</v>
      </c>
      <c r="E41" s="31">
        <f t="shared" si="10"/>
        <v>0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10"/>
        <v>0</v>
      </c>
      <c r="O41" s="31">
        <f t="shared" si="10"/>
        <v>0</v>
      </c>
      <c r="P41" s="31">
        <f t="shared" si="10"/>
        <v>0</v>
      </c>
      <c r="Q41" s="31">
        <f t="shared" si="10"/>
        <v>0</v>
      </c>
      <c r="R41" s="31">
        <f t="shared" si="10"/>
        <v>0</v>
      </c>
      <c r="S41" s="31">
        <f t="shared" si="10"/>
        <v>0</v>
      </c>
      <c r="T41" s="31">
        <f t="shared" si="10"/>
        <v>0</v>
      </c>
      <c r="U41" s="31">
        <f t="shared" si="10"/>
        <v>0</v>
      </c>
      <c r="V41">
        <f t="shared" si="5"/>
        <v>0</v>
      </c>
      <c r="W41">
        <f t="shared" si="6"/>
        <v>0</v>
      </c>
      <c r="X41">
        <f>L4*(L4-1)</f>
        <v>380</v>
      </c>
      <c r="Y41">
        <f>L4*V41-W41</f>
        <v>0</v>
      </c>
      <c r="Z41">
        <f t="shared" si="7"/>
        <v>0</v>
      </c>
      <c r="AA41">
        <f t="shared" si="8"/>
        <v>0</v>
      </c>
      <c r="AB41">
        <f t="shared" si="9"/>
        <v>0</v>
      </c>
    </row>
    <row r="42" spans="1:28" ht="12.75">
      <c r="A42" s="28">
        <v>73</v>
      </c>
      <c r="B42" s="31">
        <f aca="true" t="shared" si="11" ref="B42:U42">B14*B14</f>
        <v>0</v>
      </c>
      <c r="C42" s="31">
        <f t="shared" si="11"/>
        <v>0</v>
      </c>
      <c r="D42" s="31">
        <f t="shared" si="11"/>
        <v>0</v>
      </c>
      <c r="E42" s="31">
        <f t="shared" si="11"/>
        <v>0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11"/>
        <v>0</v>
      </c>
      <c r="P42" s="31">
        <f t="shared" si="11"/>
        <v>0</v>
      </c>
      <c r="Q42" s="31">
        <f t="shared" si="11"/>
        <v>0</v>
      </c>
      <c r="R42" s="31">
        <f t="shared" si="11"/>
        <v>0</v>
      </c>
      <c r="S42" s="31">
        <f t="shared" si="11"/>
        <v>0</v>
      </c>
      <c r="T42" s="31">
        <f t="shared" si="11"/>
        <v>0</v>
      </c>
      <c r="U42" s="31">
        <f t="shared" si="11"/>
        <v>0</v>
      </c>
      <c r="V42">
        <f t="shared" si="5"/>
        <v>0</v>
      </c>
      <c r="W42">
        <f t="shared" si="6"/>
        <v>0</v>
      </c>
      <c r="X42">
        <f>L4*(L4-1)</f>
        <v>380</v>
      </c>
      <c r="Y42">
        <f>L4*V42-W42</f>
        <v>0</v>
      </c>
      <c r="Z42">
        <f t="shared" si="7"/>
        <v>0</v>
      </c>
      <c r="AA42">
        <f t="shared" si="8"/>
        <v>0</v>
      </c>
      <c r="AB42">
        <f t="shared" si="9"/>
        <v>0</v>
      </c>
    </row>
    <row r="43" spans="1:28" ht="12.75">
      <c r="A43" s="28">
        <v>74</v>
      </c>
      <c r="B43" s="31">
        <f aca="true" t="shared" si="12" ref="B43:U43">B15*B15</f>
        <v>0</v>
      </c>
      <c r="C43" s="31">
        <f t="shared" si="12"/>
        <v>0</v>
      </c>
      <c r="D43" s="31">
        <f t="shared" si="12"/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  <c r="P43" s="31">
        <f t="shared" si="12"/>
        <v>0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28">
        <v>75</v>
      </c>
      <c r="B44" s="31">
        <f aca="true" t="shared" si="13" ref="B44:U44">B16*B16</f>
        <v>0</v>
      </c>
      <c r="C44" s="31">
        <f t="shared" si="13"/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si="13"/>
        <v>0</v>
      </c>
      <c r="P44" s="31">
        <f t="shared" si="13"/>
        <v>0</v>
      </c>
      <c r="Q44" s="31">
        <f t="shared" si="13"/>
        <v>0</v>
      </c>
      <c r="R44" s="31">
        <f t="shared" si="13"/>
        <v>0</v>
      </c>
      <c r="S44" s="31">
        <f t="shared" si="13"/>
        <v>0</v>
      </c>
      <c r="T44" s="31">
        <f t="shared" si="13"/>
        <v>0</v>
      </c>
      <c r="U44" s="31">
        <f t="shared" si="13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28">
        <v>76</v>
      </c>
      <c r="B45" s="31">
        <f aca="true" t="shared" si="14" ref="B45:U45">B17*B17</f>
        <v>0</v>
      </c>
      <c r="C45" s="31">
        <f t="shared" si="14"/>
        <v>0</v>
      </c>
      <c r="D45" s="31">
        <f t="shared" si="14"/>
        <v>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4"/>
        <v>0</v>
      </c>
      <c r="P45" s="31">
        <f t="shared" si="14"/>
        <v>0</v>
      </c>
      <c r="Q45" s="31">
        <f t="shared" si="14"/>
        <v>0</v>
      </c>
      <c r="R45" s="31">
        <f t="shared" si="14"/>
        <v>0</v>
      </c>
      <c r="S45" s="31">
        <f t="shared" si="14"/>
        <v>0</v>
      </c>
      <c r="T45" s="31">
        <f t="shared" si="14"/>
        <v>0</v>
      </c>
      <c r="U45" s="31">
        <f t="shared" si="14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28">
        <v>77</v>
      </c>
      <c r="B46" s="31">
        <f aca="true" t="shared" si="15" ref="B46:U46">B18*B18</f>
        <v>0</v>
      </c>
      <c r="C46" s="31">
        <f t="shared" si="15"/>
        <v>0</v>
      </c>
      <c r="D46" s="31">
        <f t="shared" si="15"/>
        <v>0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5"/>
        <v>0</v>
      </c>
      <c r="O46" s="31">
        <f t="shared" si="15"/>
        <v>0</v>
      </c>
      <c r="P46" s="31">
        <f t="shared" si="15"/>
        <v>0</v>
      </c>
      <c r="Q46" s="31">
        <f t="shared" si="15"/>
        <v>0</v>
      </c>
      <c r="R46" s="31">
        <f t="shared" si="15"/>
        <v>0</v>
      </c>
      <c r="S46" s="31">
        <f t="shared" si="15"/>
        <v>0</v>
      </c>
      <c r="T46" s="31">
        <f t="shared" si="15"/>
        <v>0</v>
      </c>
      <c r="U46" s="31">
        <f t="shared" si="15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28">
        <v>78</v>
      </c>
      <c r="B47" s="31">
        <f aca="true" t="shared" si="16" ref="B47:U47">B19*B19</f>
        <v>0</v>
      </c>
      <c r="C47" s="31">
        <f t="shared" si="16"/>
        <v>0</v>
      </c>
      <c r="D47" s="31">
        <f t="shared" si="16"/>
        <v>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6"/>
        <v>0</v>
      </c>
      <c r="O47" s="31">
        <f t="shared" si="16"/>
        <v>0</v>
      </c>
      <c r="P47" s="31">
        <f t="shared" si="16"/>
        <v>0</v>
      </c>
      <c r="Q47" s="31">
        <f t="shared" si="16"/>
        <v>0</v>
      </c>
      <c r="R47" s="31">
        <f t="shared" si="16"/>
        <v>0</v>
      </c>
      <c r="S47" s="31">
        <f t="shared" si="16"/>
        <v>0</v>
      </c>
      <c r="T47" s="31">
        <f t="shared" si="16"/>
        <v>0</v>
      </c>
      <c r="U47" s="31">
        <f t="shared" si="16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28">
        <v>79</v>
      </c>
      <c r="B48" s="31">
        <f aca="true" t="shared" si="17" ref="B48:U48">B20*B20</f>
        <v>0</v>
      </c>
      <c r="C48" s="31">
        <f t="shared" si="17"/>
        <v>0</v>
      </c>
      <c r="D48" s="31">
        <f t="shared" si="17"/>
        <v>0</v>
      </c>
      <c r="E48" s="31">
        <f t="shared" si="17"/>
        <v>0</v>
      </c>
      <c r="F48" s="31">
        <f t="shared" si="17"/>
        <v>0</v>
      </c>
      <c r="G48" s="31">
        <f t="shared" si="17"/>
        <v>0</v>
      </c>
      <c r="H48" s="31">
        <f t="shared" si="17"/>
        <v>0</v>
      </c>
      <c r="I48" s="31">
        <f t="shared" si="17"/>
        <v>0</v>
      </c>
      <c r="J48" s="31">
        <f t="shared" si="17"/>
        <v>0</v>
      </c>
      <c r="K48" s="31">
        <f t="shared" si="17"/>
        <v>0</v>
      </c>
      <c r="L48" s="31">
        <f t="shared" si="17"/>
        <v>0</v>
      </c>
      <c r="M48" s="31">
        <f t="shared" si="17"/>
        <v>0</v>
      </c>
      <c r="N48" s="31">
        <f t="shared" si="17"/>
        <v>0</v>
      </c>
      <c r="O48" s="31">
        <f t="shared" si="17"/>
        <v>0</v>
      </c>
      <c r="P48" s="31">
        <f t="shared" si="17"/>
        <v>0</v>
      </c>
      <c r="Q48" s="31">
        <f t="shared" si="17"/>
        <v>0</v>
      </c>
      <c r="R48" s="31">
        <f t="shared" si="17"/>
        <v>0</v>
      </c>
      <c r="S48" s="31">
        <f t="shared" si="17"/>
        <v>0</v>
      </c>
      <c r="T48" s="31">
        <f t="shared" si="17"/>
        <v>0</v>
      </c>
      <c r="U48" s="31">
        <f t="shared" si="17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28">
        <v>80</v>
      </c>
      <c r="B49" s="31">
        <f aca="true" t="shared" si="18" ref="B49:U49">B21*B21</f>
        <v>0</v>
      </c>
      <c r="C49" s="31">
        <f t="shared" si="18"/>
        <v>0</v>
      </c>
      <c r="D49" s="31">
        <f t="shared" si="18"/>
        <v>0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0</v>
      </c>
      <c r="L49" s="31">
        <f t="shared" si="18"/>
        <v>0</v>
      </c>
      <c r="M49" s="31">
        <f t="shared" si="18"/>
        <v>0</v>
      </c>
      <c r="N49" s="31">
        <f t="shared" si="18"/>
        <v>0</v>
      </c>
      <c r="O49" s="31">
        <f t="shared" si="18"/>
        <v>0</v>
      </c>
      <c r="P49" s="31">
        <f t="shared" si="18"/>
        <v>0</v>
      </c>
      <c r="Q49" s="31">
        <f t="shared" si="18"/>
        <v>0</v>
      </c>
      <c r="R49" s="31">
        <f t="shared" si="18"/>
        <v>0</v>
      </c>
      <c r="S49" s="31">
        <f t="shared" si="18"/>
        <v>0</v>
      </c>
      <c r="T49" s="31">
        <f t="shared" si="18"/>
        <v>0</v>
      </c>
      <c r="U49" s="31">
        <f t="shared" si="18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28">
        <v>81</v>
      </c>
      <c r="B50" s="31">
        <f aca="true" t="shared" si="19" ref="B50:U50">B22*B22</f>
        <v>0</v>
      </c>
      <c r="C50" s="31">
        <f t="shared" si="19"/>
        <v>0</v>
      </c>
      <c r="D50" s="31">
        <f t="shared" si="19"/>
        <v>0</v>
      </c>
      <c r="E50" s="31">
        <f t="shared" si="19"/>
        <v>0</v>
      </c>
      <c r="F50" s="31">
        <f t="shared" si="19"/>
        <v>0</v>
      </c>
      <c r="G50" s="31">
        <f t="shared" si="19"/>
        <v>0</v>
      </c>
      <c r="H50" s="31">
        <f t="shared" si="19"/>
        <v>0</v>
      </c>
      <c r="I50" s="31">
        <f t="shared" si="19"/>
        <v>0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1">
        <f t="shared" si="19"/>
        <v>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0</v>
      </c>
      <c r="S50" s="31">
        <f t="shared" si="19"/>
        <v>0</v>
      </c>
      <c r="T50" s="31">
        <f t="shared" si="19"/>
        <v>0</v>
      </c>
      <c r="U50" s="31">
        <f t="shared" si="19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28">
        <v>82</v>
      </c>
      <c r="B51" s="31">
        <f aca="true" t="shared" si="20" ref="B51:U51">B23*B23</f>
        <v>0</v>
      </c>
      <c r="C51" s="31">
        <f t="shared" si="20"/>
        <v>0</v>
      </c>
      <c r="D51" s="31">
        <f t="shared" si="20"/>
        <v>0</v>
      </c>
      <c r="E51" s="31">
        <f t="shared" si="20"/>
        <v>0</v>
      </c>
      <c r="F51" s="31">
        <f t="shared" si="20"/>
        <v>0</v>
      </c>
      <c r="G51" s="31">
        <f t="shared" si="20"/>
        <v>0</v>
      </c>
      <c r="H51" s="31">
        <f t="shared" si="20"/>
        <v>0</v>
      </c>
      <c r="I51" s="31">
        <f t="shared" si="20"/>
        <v>0</v>
      </c>
      <c r="J51" s="31">
        <f t="shared" si="20"/>
        <v>0</v>
      </c>
      <c r="K51" s="31">
        <f t="shared" si="20"/>
        <v>0</v>
      </c>
      <c r="L51" s="31">
        <f t="shared" si="20"/>
        <v>0</v>
      </c>
      <c r="M51" s="31">
        <f t="shared" si="20"/>
        <v>0</v>
      </c>
      <c r="N51" s="31">
        <f t="shared" si="20"/>
        <v>0</v>
      </c>
      <c r="O51" s="31">
        <f t="shared" si="20"/>
        <v>0</v>
      </c>
      <c r="P51" s="31">
        <f t="shared" si="20"/>
        <v>0</v>
      </c>
      <c r="Q51" s="31">
        <f t="shared" si="20"/>
        <v>0</v>
      </c>
      <c r="R51" s="31">
        <f t="shared" si="20"/>
        <v>0</v>
      </c>
      <c r="S51" s="31">
        <f t="shared" si="20"/>
        <v>0</v>
      </c>
      <c r="T51" s="31">
        <f t="shared" si="20"/>
        <v>0</v>
      </c>
      <c r="U51" s="31">
        <f t="shared" si="20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28">
        <v>83</v>
      </c>
      <c r="B52" s="31">
        <f aca="true" t="shared" si="21" ref="B52:U52">B24*B24</f>
        <v>0</v>
      </c>
      <c r="C52" s="31">
        <f t="shared" si="21"/>
        <v>0</v>
      </c>
      <c r="D52" s="31">
        <f t="shared" si="21"/>
        <v>0</v>
      </c>
      <c r="E52" s="31">
        <f t="shared" si="21"/>
        <v>0</v>
      </c>
      <c r="F52" s="31">
        <f t="shared" si="21"/>
        <v>0</v>
      </c>
      <c r="G52" s="31">
        <f t="shared" si="21"/>
        <v>0</v>
      </c>
      <c r="H52" s="31">
        <f t="shared" si="21"/>
        <v>0</v>
      </c>
      <c r="I52" s="31">
        <f t="shared" si="21"/>
        <v>0</v>
      </c>
      <c r="J52" s="31">
        <f t="shared" si="21"/>
        <v>0</v>
      </c>
      <c r="K52" s="31">
        <f t="shared" si="21"/>
        <v>0</v>
      </c>
      <c r="L52" s="31">
        <f t="shared" si="21"/>
        <v>0</v>
      </c>
      <c r="M52" s="31">
        <f t="shared" si="21"/>
        <v>0</v>
      </c>
      <c r="N52" s="31">
        <f t="shared" si="21"/>
        <v>0</v>
      </c>
      <c r="O52" s="31">
        <f t="shared" si="21"/>
        <v>0</v>
      </c>
      <c r="P52" s="31">
        <f t="shared" si="21"/>
        <v>0</v>
      </c>
      <c r="Q52" s="31">
        <f t="shared" si="21"/>
        <v>0</v>
      </c>
      <c r="R52" s="31">
        <f t="shared" si="21"/>
        <v>0</v>
      </c>
      <c r="S52" s="31">
        <f t="shared" si="21"/>
        <v>0</v>
      </c>
      <c r="T52" s="31">
        <f t="shared" si="21"/>
        <v>0</v>
      </c>
      <c r="U52" s="31">
        <f t="shared" si="21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28">
        <v>84</v>
      </c>
      <c r="B53" s="31">
        <f aca="true" t="shared" si="22" ref="B53:U53">B25*B25</f>
        <v>0</v>
      </c>
      <c r="C53" s="31">
        <f t="shared" si="22"/>
        <v>0</v>
      </c>
      <c r="D53" s="31">
        <f t="shared" si="22"/>
        <v>0</v>
      </c>
      <c r="E53" s="31">
        <f t="shared" si="22"/>
        <v>0</v>
      </c>
      <c r="F53" s="31">
        <f t="shared" si="22"/>
        <v>0</v>
      </c>
      <c r="G53" s="31">
        <f t="shared" si="22"/>
        <v>0</v>
      </c>
      <c r="H53" s="31">
        <f t="shared" si="22"/>
        <v>0</v>
      </c>
      <c r="I53" s="31">
        <f t="shared" si="22"/>
        <v>0</v>
      </c>
      <c r="J53" s="31">
        <f t="shared" si="22"/>
        <v>0</v>
      </c>
      <c r="K53" s="31">
        <f t="shared" si="22"/>
        <v>0</v>
      </c>
      <c r="L53" s="31">
        <f t="shared" si="22"/>
        <v>0</v>
      </c>
      <c r="M53" s="31">
        <f t="shared" si="22"/>
        <v>0</v>
      </c>
      <c r="N53" s="31">
        <f t="shared" si="22"/>
        <v>0</v>
      </c>
      <c r="O53" s="31">
        <f t="shared" si="22"/>
        <v>0</v>
      </c>
      <c r="P53" s="31">
        <f t="shared" si="22"/>
        <v>0</v>
      </c>
      <c r="Q53" s="31">
        <f t="shared" si="22"/>
        <v>0</v>
      </c>
      <c r="R53" s="31">
        <f t="shared" si="22"/>
        <v>0</v>
      </c>
      <c r="S53" s="31">
        <f t="shared" si="22"/>
        <v>0</v>
      </c>
      <c r="T53" s="31">
        <f t="shared" si="22"/>
        <v>0</v>
      </c>
      <c r="U53" s="31">
        <f t="shared" si="22"/>
        <v>0</v>
      </c>
      <c r="V53">
        <f t="shared" si="5"/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 t="shared" si="7"/>
        <v>0</v>
      </c>
      <c r="AA53">
        <f t="shared" si="8"/>
        <v>0</v>
      </c>
      <c r="AB53">
        <f t="shared" si="9"/>
        <v>0</v>
      </c>
    </row>
    <row r="54" spans="1:21" ht="12.75">
      <c r="A54" s="2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2.75">
      <c r="A55" s="2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3"/>
  <dimension ref="A1:AB55"/>
  <sheetViews>
    <sheetView zoomScalePageLayoutView="0" workbookViewId="0" topLeftCell="A1">
      <selection activeCell="Z22" sqref="Z22"/>
    </sheetView>
  </sheetViews>
  <sheetFormatPr defaultColWidth="8.8515625" defaultRowHeight="12.75"/>
  <cols>
    <col min="1" max="1" width="6.28125" style="0" customWidth="1"/>
    <col min="2" max="21" width="3.7109375" style="0" customWidth="1"/>
    <col min="22" max="22" width="7.8515625" style="0" customWidth="1"/>
    <col min="23" max="23" width="10.7109375" style="0" bestFit="1" customWidth="1"/>
    <col min="24" max="24" width="8.8515625" style="0" customWidth="1"/>
    <col min="25" max="25" width="6.8515625" style="0" customWidth="1"/>
    <col min="26" max="26" width="16.421875" style="0" customWidth="1"/>
  </cols>
  <sheetData>
    <row r="1" ht="18">
      <c r="A1" s="1" t="s">
        <v>142</v>
      </c>
    </row>
    <row r="2" spans="12:27" ht="12.75">
      <c r="L2" s="26" t="s">
        <v>7</v>
      </c>
      <c r="M2" s="4"/>
      <c r="N2" s="4"/>
      <c r="O2" s="4"/>
      <c r="P2" s="4"/>
      <c r="Q2" s="4"/>
      <c r="R2" s="4"/>
      <c r="S2" s="4"/>
      <c r="T2" s="4"/>
      <c r="U2" s="5"/>
      <c r="W2" s="26" t="s">
        <v>16</v>
      </c>
      <c r="X2" s="4"/>
      <c r="Y2" s="4"/>
      <c r="Z2" s="5"/>
      <c r="AA2" s="8"/>
    </row>
    <row r="3" spans="2:27" ht="13.5" thickBot="1">
      <c r="B3" s="3" t="s">
        <v>147</v>
      </c>
      <c r="C3" s="8"/>
      <c r="D3" s="8"/>
      <c r="G3" s="8"/>
      <c r="H3" s="8"/>
      <c r="I3" s="8"/>
      <c r="J3" s="8"/>
      <c r="K3" s="8"/>
      <c r="L3" s="51" t="s">
        <v>8</v>
      </c>
      <c r="M3" s="8"/>
      <c r="N3" s="8"/>
      <c r="O3" s="8"/>
      <c r="P3" s="22">
        <f>V28*V28</f>
        <v>0</v>
      </c>
      <c r="Q3" s="43" t="s">
        <v>113</v>
      </c>
      <c r="S3" s="8"/>
      <c r="T3" s="8"/>
      <c r="U3" s="9"/>
      <c r="W3" s="35" t="s">
        <v>82</v>
      </c>
      <c r="X3" s="8" t="s">
        <v>17</v>
      </c>
      <c r="Y3" s="8"/>
      <c r="Z3" s="9"/>
      <c r="AA3" s="8"/>
    </row>
    <row r="4" spans="1:27" ht="12.75">
      <c r="A4" s="23">
        <f>(P8/L6)*100</f>
        <v>0</v>
      </c>
      <c r="B4" s="14" t="s">
        <v>180</v>
      </c>
      <c r="C4" s="15"/>
      <c r="D4" s="15"/>
      <c r="E4" s="15"/>
      <c r="F4" s="16"/>
      <c r="G4" s="16"/>
      <c r="H4" s="16"/>
      <c r="I4" s="16"/>
      <c r="J4" s="17"/>
      <c r="K4" s="8"/>
      <c r="L4" s="6">
        <f>Aperçu!N2</f>
        <v>20</v>
      </c>
      <c r="M4" s="8"/>
      <c r="N4" s="8"/>
      <c r="O4" s="8"/>
      <c r="P4" s="7">
        <f>L4*(L4-1)</f>
        <v>380</v>
      </c>
      <c r="Q4" s="43" t="s">
        <v>114</v>
      </c>
      <c r="S4" s="8"/>
      <c r="T4" s="8"/>
      <c r="U4" s="9"/>
      <c r="W4" s="35" t="s">
        <v>83</v>
      </c>
      <c r="X4" s="8" t="s">
        <v>163</v>
      </c>
      <c r="Y4" s="8"/>
      <c r="Z4" s="9"/>
      <c r="AA4" s="8"/>
    </row>
    <row r="5" spans="1:27" ht="13.5" thickBot="1">
      <c r="A5" s="24">
        <f>100-(P9*2)</f>
        <v>100</v>
      </c>
      <c r="B5" s="18" t="s">
        <v>181</v>
      </c>
      <c r="C5" s="19"/>
      <c r="D5" s="19"/>
      <c r="E5" s="19"/>
      <c r="F5" s="20"/>
      <c r="G5" s="20"/>
      <c r="H5" s="20"/>
      <c r="I5" s="20"/>
      <c r="J5" s="21"/>
      <c r="K5" s="8"/>
      <c r="L5" s="51" t="s">
        <v>9</v>
      </c>
      <c r="M5" s="8"/>
      <c r="N5" s="8"/>
      <c r="O5" s="8"/>
      <c r="P5" s="22">
        <f>(L4*V29)-P3</f>
        <v>0</v>
      </c>
      <c r="Q5" s="43" t="s">
        <v>106</v>
      </c>
      <c r="S5" s="8"/>
      <c r="T5" s="8"/>
      <c r="U5" s="9"/>
      <c r="W5" s="35" t="s">
        <v>84</v>
      </c>
      <c r="X5" s="8" t="s">
        <v>18</v>
      </c>
      <c r="Y5" s="8"/>
      <c r="Z5" s="9"/>
      <c r="AA5" s="8"/>
    </row>
    <row r="6" spans="11:27" ht="12.75">
      <c r="K6" s="8"/>
      <c r="L6" s="6">
        <v>80</v>
      </c>
      <c r="M6" s="8"/>
      <c r="N6" s="10"/>
      <c r="O6" s="8"/>
      <c r="P6" s="7">
        <f>P5/P4</f>
        <v>0</v>
      </c>
      <c r="Q6" s="43" t="s">
        <v>115</v>
      </c>
      <c r="S6" s="8"/>
      <c r="T6" s="8"/>
      <c r="U6" s="9"/>
      <c r="W6" s="35" t="s">
        <v>85</v>
      </c>
      <c r="X6" s="8" t="s">
        <v>163</v>
      </c>
      <c r="Y6" s="8"/>
      <c r="Z6" s="9"/>
      <c r="AA6" s="8"/>
    </row>
    <row r="7" spans="3:27" ht="12.75">
      <c r="C7" s="8"/>
      <c r="D7" s="8"/>
      <c r="G7" s="8"/>
      <c r="H7" s="8"/>
      <c r="I7" s="8"/>
      <c r="J7" s="8"/>
      <c r="K7" s="8"/>
      <c r="L7" s="51" t="s">
        <v>10</v>
      </c>
      <c r="M7" s="8"/>
      <c r="N7" s="10"/>
      <c r="O7" s="8"/>
      <c r="P7" s="7">
        <f>SQRT(P6)</f>
        <v>0</v>
      </c>
      <c r="Q7" s="43" t="s">
        <v>116</v>
      </c>
      <c r="S7" s="8"/>
      <c r="T7" s="8"/>
      <c r="U7" s="9"/>
      <c r="W7" s="50" t="s">
        <v>86</v>
      </c>
      <c r="X7" s="12" t="s">
        <v>19</v>
      </c>
      <c r="Y7" s="12"/>
      <c r="Z7" s="13"/>
      <c r="AA7" s="8"/>
    </row>
    <row r="8" spans="3:21" ht="12.75">
      <c r="C8" s="8"/>
      <c r="D8" s="8"/>
      <c r="G8" s="8"/>
      <c r="H8" s="8"/>
      <c r="I8" s="8"/>
      <c r="J8" s="8"/>
      <c r="L8" s="6">
        <v>16</v>
      </c>
      <c r="M8" s="8"/>
      <c r="N8" s="8"/>
      <c r="O8" s="8"/>
      <c r="P8" s="8">
        <f>V28/L4</f>
        <v>0</v>
      </c>
      <c r="Q8" s="43" t="s">
        <v>144</v>
      </c>
      <c r="R8" s="8"/>
      <c r="S8" s="8"/>
      <c r="T8" s="8"/>
      <c r="U8" s="9"/>
    </row>
    <row r="9" spans="12:21" ht="12.75">
      <c r="L9" s="11"/>
      <c r="M9" s="12"/>
      <c r="N9" s="12"/>
      <c r="O9" s="12"/>
      <c r="P9" s="12">
        <f>P7/((L8*5)-(L8*1))*100</f>
        <v>0</v>
      </c>
      <c r="Q9" s="44" t="s">
        <v>143</v>
      </c>
      <c r="R9" s="12"/>
      <c r="S9" s="12"/>
      <c r="T9" s="12"/>
      <c r="U9" s="13"/>
    </row>
    <row r="10" spans="1:26" ht="12.75">
      <c r="A10" s="3"/>
      <c r="B10" s="3" t="s">
        <v>13</v>
      </c>
      <c r="C10" s="3"/>
      <c r="D10" s="3"/>
      <c r="E10" s="3"/>
      <c r="F10" s="3">
        <v>5</v>
      </c>
      <c r="G10" s="3"/>
      <c r="H10" s="3"/>
      <c r="I10" s="3"/>
      <c r="J10" s="3"/>
      <c r="K10" s="3">
        <v>10</v>
      </c>
      <c r="L10" s="3"/>
      <c r="M10" s="3"/>
      <c r="N10" s="3"/>
      <c r="O10" s="3"/>
      <c r="P10" s="3">
        <v>15</v>
      </c>
      <c r="Q10" s="3"/>
      <c r="R10" s="3"/>
      <c r="S10" s="3"/>
      <c r="T10" s="3"/>
      <c r="U10" s="3">
        <v>20</v>
      </c>
      <c r="W10" s="26" t="s">
        <v>227</v>
      </c>
      <c r="X10" s="38"/>
      <c r="Y10" s="4"/>
      <c r="Z10" s="5"/>
    </row>
    <row r="11" spans="1:26" ht="12.75">
      <c r="A11" s="28" t="s">
        <v>14</v>
      </c>
      <c r="B11" s="28" t="s">
        <v>94</v>
      </c>
      <c r="C11" s="28" t="s">
        <v>95</v>
      </c>
      <c r="D11" s="28" t="s">
        <v>96</v>
      </c>
      <c r="E11" s="28" t="s">
        <v>97</v>
      </c>
      <c r="F11" s="28" t="s">
        <v>98</v>
      </c>
      <c r="G11" s="28" t="s">
        <v>99</v>
      </c>
      <c r="H11" s="28" t="s">
        <v>100</v>
      </c>
      <c r="I11" s="28" t="s">
        <v>101</v>
      </c>
      <c r="J11" s="28" t="s">
        <v>102</v>
      </c>
      <c r="K11" s="28" t="s">
        <v>103</v>
      </c>
      <c r="L11" s="28" t="s">
        <v>104</v>
      </c>
      <c r="M11" s="28" t="s">
        <v>105</v>
      </c>
      <c r="N11" s="28" t="s">
        <v>106</v>
      </c>
      <c r="O11" s="28" t="s">
        <v>107</v>
      </c>
      <c r="P11" s="28" t="s">
        <v>108</v>
      </c>
      <c r="Q11" s="28" t="s">
        <v>115</v>
      </c>
      <c r="R11" s="28" t="s">
        <v>117</v>
      </c>
      <c r="S11" s="28" t="s">
        <v>118</v>
      </c>
      <c r="T11" s="28" t="s">
        <v>119</v>
      </c>
      <c r="U11" s="28" t="s">
        <v>120</v>
      </c>
      <c r="V11" s="31" t="s">
        <v>129</v>
      </c>
      <c r="W11" s="27" t="s">
        <v>148</v>
      </c>
      <c r="X11" s="10" t="s">
        <v>149</v>
      </c>
      <c r="Y11" s="37" t="s">
        <v>14</v>
      </c>
      <c r="Z11" s="9"/>
    </row>
    <row r="12" spans="1:26" ht="12.75">
      <c r="A12" s="28">
        <v>85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f aca="true" t="shared" si="0" ref="V12:V29">SUM(B12:U12)</f>
        <v>0</v>
      </c>
      <c r="W12" s="39">
        <f>V12/L4*20</f>
        <v>0</v>
      </c>
      <c r="X12" s="40">
        <f aca="true" t="shared" si="1" ref="X12:X27">100-(AB40*2)</f>
        <v>100</v>
      </c>
      <c r="Y12" s="47" t="s">
        <v>203</v>
      </c>
      <c r="Z12" s="9"/>
    </row>
    <row r="13" spans="1:26" ht="12.75">
      <c r="A13" s="28">
        <v>86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f t="shared" si="0"/>
        <v>0</v>
      </c>
      <c r="W13" s="39">
        <f>V13/L4*20</f>
        <v>0</v>
      </c>
      <c r="X13" s="40">
        <f t="shared" si="1"/>
        <v>100</v>
      </c>
      <c r="Y13" s="47" t="s">
        <v>204</v>
      </c>
      <c r="Z13" s="9"/>
    </row>
    <row r="14" spans="1:26" ht="12.75">
      <c r="A14" s="28">
        <v>87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f t="shared" si="0"/>
        <v>0</v>
      </c>
      <c r="W14" s="39">
        <f>V14/L4*20</f>
        <v>0</v>
      </c>
      <c r="X14" s="40">
        <f t="shared" si="1"/>
        <v>100</v>
      </c>
      <c r="Y14" s="47" t="s">
        <v>205</v>
      </c>
      <c r="Z14" s="9"/>
    </row>
    <row r="15" spans="1:26" ht="12.75">
      <c r="A15" s="28">
        <v>88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>
        <f t="shared" si="0"/>
        <v>0</v>
      </c>
      <c r="W15" s="39">
        <f>V15/L4*20</f>
        <v>0</v>
      </c>
      <c r="X15" s="40">
        <f t="shared" si="1"/>
        <v>100</v>
      </c>
      <c r="Y15" s="47" t="s">
        <v>164</v>
      </c>
      <c r="Z15" s="9"/>
    </row>
    <row r="16" spans="1:26" ht="12.75">
      <c r="A16" s="28">
        <v>89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f t="shared" si="0"/>
        <v>0</v>
      </c>
      <c r="W16" s="39">
        <f>V16/L4*20</f>
        <v>0</v>
      </c>
      <c r="X16" s="40">
        <f t="shared" si="1"/>
        <v>100</v>
      </c>
      <c r="Y16" s="47" t="s">
        <v>165</v>
      </c>
      <c r="Z16" s="9"/>
    </row>
    <row r="17" spans="1:26" ht="12.75">
      <c r="A17" s="28">
        <v>90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f t="shared" si="0"/>
        <v>0</v>
      </c>
      <c r="W17" s="39">
        <f>V17/L4*20</f>
        <v>0</v>
      </c>
      <c r="X17" s="40">
        <f t="shared" si="1"/>
        <v>100</v>
      </c>
      <c r="Y17" s="47" t="s">
        <v>166</v>
      </c>
      <c r="Z17" s="9"/>
    </row>
    <row r="18" spans="1:26" ht="12.75">
      <c r="A18" s="28">
        <v>91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 t="shared" si="0"/>
        <v>0</v>
      </c>
      <c r="W18" s="39">
        <f>V18/L4*20</f>
        <v>0</v>
      </c>
      <c r="X18" s="40">
        <f t="shared" si="1"/>
        <v>100</v>
      </c>
      <c r="Y18" s="47" t="s">
        <v>167</v>
      </c>
      <c r="Z18" s="9"/>
    </row>
    <row r="19" spans="1:26" ht="12.75">
      <c r="A19" s="28">
        <v>92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f t="shared" si="0"/>
        <v>0</v>
      </c>
      <c r="W19" s="39">
        <f>V19/L4*20</f>
        <v>0</v>
      </c>
      <c r="X19" s="40">
        <f t="shared" si="1"/>
        <v>100</v>
      </c>
      <c r="Y19" s="47" t="s">
        <v>168</v>
      </c>
      <c r="Z19" s="9"/>
    </row>
    <row r="20" spans="1:26" ht="12.75">
      <c r="A20" s="28">
        <v>93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 t="shared" si="0"/>
        <v>0</v>
      </c>
      <c r="W20" s="39">
        <f>V20/L4*20</f>
        <v>0</v>
      </c>
      <c r="X20" s="40">
        <f t="shared" si="1"/>
        <v>100</v>
      </c>
      <c r="Y20" s="43" t="s">
        <v>55</v>
      </c>
      <c r="Z20" s="49"/>
    </row>
    <row r="21" spans="1:26" ht="12.75">
      <c r="A21" s="28">
        <v>94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>
        <f t="shared" si="0"/>
        <v>0</v>
      </c>
      <c r="W21" s="39">
        <f>V21/L4*20</f>
        <v>0</v>
      </c>
      <c r="X21" s="40">
        <f t="shared" si="1"/>
        <v>100</v>
      </c>
      <c r="Y21" s="47" t="s">
        <v>169</v>
      </c>
      <c r="Z21" s="9"/>
    </row>
    <row r="22" spans="1:26" ht="12.75">
      <c r="A22" s="28">
        <v>95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f t="shared" si="0"/>
        <v>0</v>
      </c>
      <c r="W22" s="39">
        <f>V22/L4*20</f>
        <v>0</v>
      </c>
      <c r="X22" s="40">
        <f t="shared" si="1"/>
        <v>100</v>
      </c>
      <c r="Y22" s="47" t="s">
        <v>56</v>
      </c>
      <c r="Z22" s="9"/>
    </row>
    <row r="23" spans="1:26" ht="12.75">
      <c r="A23" s="28">
        <v>96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>
        <f t="shared" si="0"/>
        <v>0</v>
      </c>
      <c r="W23" s="39">
        <f>V23/L4*20</f>
        <v>0</v>
      </c>
      <c r="X23" s="40">
        <f t="shared" si="1"/>
        <v>100</v>
      </c>
      <c r="Y23" s="47" t="s">
        <v>170</v>
      </c>
      <c r="Z23" s="9"/>
    </row>
    <row r="24" spans="1:26" ht="12.75">
      <c r="A24" s="28">
        <v>97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>
        <f t="shared" si="0"/>
        <v>0</v>
      </c>
      <c r="W24" s="39">
        <f>V24/L4*20</f>
        <v>0</v>
      </c>
      <c r="X24" s="40">
        <f t="shared" si="1"/>
        <v>100</v>
      </c>
      <c r="Y24" s="47" t="s">
        <v>171</v>
      </c>
      <c r="Z24" s="9"/>
    </row>
    <row r="25" spans="1:26" ht="12.75">
      <c r="A25" s="28">
        <v>98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>
        <f t="shared" si="0"/>
        <v>0</v>
      </c>
      <c r="W25" s="39">
        <f>V25/L4*20</f>
        <v>0</v>
      </c>
      <c r="X25" s="40">
        <f t="shared" si="1"/>
        <v>100</v>
      </c>
      <c r="Y25" s="47" t="s">
        <v>172</v>
      </c>
      <c r="Z25" s="9"/>
    </row>
    <row r="26" spans="1:26" ht="12.75">
      <c r="A26" s="28">
        <v>99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>
        <f t="shared" si="0"/>
        <v>0</v>
      </c>
      <c r="W26" s="39">
        <f>V26/L4*20</f>
        <v>0</v>
      </c>
      <c r="X26" s="40">
        <f t="shared" si="1"/>
        <v>100</v>
      </c>
      <c r="Y26" s="47" t="s">
        <v>173</v>
      </c>
      <c r="Z26" s="9"/>
    </row>
    <row r="27" spans="1:26" ht="12.75">
      <c r="A27" s="28">
        <v>100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f t="shared" si="0"/>
        <v>0</v>
      </c>
      <c r="W27" s="41">
        <f>V27/L4*20</f>
        <v>0</v>
      </c>
      <c r="X27" s="42">
        <f t="shared" si="1"/>
        <v>100</v>
      </c>
      <c r="Y27" s="48" t="s">
        <v>174</v>
      </c>
      <c r="Z27" s="13"/>
    </row>
    <row r="28" spans="1:24" ht="12.75">
      <c r="A28" s="28" t="s">
        <v>110</v>
      </c>
      <c r="B28" s="31">
        <f aca="true" t="shared" si="2" ref="B28:U28">SUM(B12:B27)</f>
        <v>0</v>
      </c>
      <c r="C28" s="31">
        <f t="shared" si="2"/>
        <v>0</v>
      </c>
      <c r="D28" s="31">
        <f t="shared" si="2"/>
        <v>0</v>
      </c>
      <c r="E28" s="31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f t="shared" si="2"/>
        <v>0</v>
      </c>
      <c r="K28" s="31">
        <f t="shared" si="2"/>
        <v>0</v>
      </c>
      <c r="L28" s="31">
        <f t="shared" si="2"/>
        <v>0</v>
      </c>
      <c r="M28" s="31">
        <f t="shared" si="2"/>
        <v>0</v>
      </c>
      <c r="N28" s="31">
        <f t="shared" si="2"/>
        <v>0</v>
      </c>
      <c r="O28" s="31">
        <f t="shared" si="2"/>
        <v>0</v>
      </c>
      <c r="P28" s="31">
        <f t="shared" si="2"/>
        <v>0</v>
      </c>
      <c r="Q28" s="31">
        <f t="shared" si="2"/>
        <v>0</v>
      </c>
      <c r="R28" s="31">
        <f t="shared" si="2"/>
        <v>0</v>
      </c>
      <c r="S28" s="31">
        <f t="shared" si="2"/>
        <v>0</v>
      </c>
      <c r="T28" s="31">
        <f t="shared" si="2"/>
        <v>0</v>
      </c>
      <c r="U28" s="31">
        <f t="shared" si="2"/>
        <v>0</v>
      </c>
      <c r="V28" s="31">
        <f t="shared" si="0"/>
        <v>0</v>
      </c>
      <c r="W28" s="29"/>
      <c r="X28" s="8"/>
    </row>
    <row r="29" spans="1:24" ht="12.75">
      <c r="A29" s="28" t="s">
        <v>111</v>
      </c>
      <c r="B29" s="32">
        <f aca="true" t="shared" si="3" ref="B29:U29">B28*B28</f>
        <v>0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2">
        <f t="shared" si="3"/>
        <v>0</v>
      </c>
      <c r="S29" s="32">
        <f t="shared" si="3"/>
        <v>0</v>
      </c>
      <c r="T29" s="32">
        <f t="shared" si="3"/>
        <v>0</v>
      </c>
      <c r="U29" s="32">
        <f t="shared" si="3"/>
        <v>0</v>
      </c>
      <c r="V29" s="32">
        <f t="shared" si="0"/>
        <v>0</v>
      </c>
      <c r="W29" t="s">
        <v>112</v>
      </c>
      <c r="X29" s="2"/>
    </row>
    <row r="38" ht="12.75">
      <c r="A38" s="2" t="s">
        <v>125</v>
      </c>
    </row>
    <row r="39" spans="1:28" ht="12.75">
      <c r="A39" s="28" t="s">
        <v>93</v>
      </c>
      <c r="B39" s="31" t="s">
        <v>94</v>
      </c>
      <c r="C39" s="31" t="s">
        <v>95</v>
      </c>
      <c r="D39" s="31" t="s">
        <v>96</v>
      </c>
      <c r="E39" s="31" t="s">
        <v>97</v>
      </c>
      <c r="F39" s="31" t="s">
        <v>98</v>
      </c>
      <c r="G39" s="31" t="s">
        <v>99</v>
      </c>
      <c r="H39" s="31" t="s">
        <v>100</v>
      </c>
      <c r="I39" s="31" t="s">
        <v>101</v>
      </c>
      <c r="J39" s="31" t="s">
        <v>102</v>
      </c>
      <c r="K39" s="31" t="s">
        <v>103</v>
      </c>
      <c r="L39" s="31" t="s">
        <v>104</v>
      </c>
      <c r="M39" s="31" t="s">
        <v>105</v>
      </c>
      <c r="N39" s="31" t="s">
        <v>106</v>
      </c>
      <c r="O39" s="31" t="s">
        <v>107</v>
      </c>
      <c r="P39" s="31" t="s">
        <v>108</v>
      </c>
      <c r="Q39" s="31" t="s">
        <v>115</v>
      </c>
      <c r="R39" s="31" t="s">
        <v>117</v>
      </c>
      <c r="S39" s="31" t="s">
        <v>118</v>
      </c>
      <c r="T39" s="31" t="s">
        <v>119</v>
      </c>
      <c r="U39" s="31" t="s">
        <v>120</v>
      </c>
      <c r="V39" t="s">
        <v>126</v>
      </c>
      <c r="W39" t="s">
        <v>113</v>
      </c>
      <c r="X39" t="s">
        <v>114</v>
      </c>
      <c r="Y39" t="s">
        <v>106</v>
      </c>
      <c r="Z39" t="s">
        <v>115</v>
      </c>
      <c r="AA39" t="s">
        <v>122</v>
      </c>
      <c r="AB39" t="s">
        <v>224</v>
      </c>
    </row>
    <row r="40" spans="1:28" ht="12.75">
      <c r="A40" s="28">
        <v>85</v>
      </c>
      <c r="B40" s="31">
        <f aca="true" t="shared" si="4" ref="B40:U40">B12*B12</f>
        <v>0</v>
      </c>
      <c r="C40" s="31">
        <f t="shared" si="4"/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31">
        <f t="shared" si="4"/>
        <v>0</v>
      </c>
      <c r="Q40" s="31">
        <f t="shared" si="4"/>
        <v>0</v>
      </c>
      <c r="R40" s="31">
        <f t="shared" si="4"/>
        <v>0</v>
      </c>
      <c r="S40" s="31">
        <f t="shared" si="4"/>
        <v>0</v>
      </c>
      <c r="T40" s="31">
        <f t="shared" si="4"/>
        <v>0</v>
      </c>
      <c r="U40" s="31">
        <f t="shared" si="4"/>
        <v>0</v>
      </c>
      <c r="V40">
        <f aca="true" t="shared" si="5" ref="V40:V55">SUM(B40:U40)</f>
        <v>0</v>
      </c>
      <c r="W40">
        <f aca="true" t="shared" si="6" ref="W40:W55">V12*V12</f>
        <v>0</v>
      </c>
      <c r="X40">
        <f>L4*(L4-1)</f>
        <v>380</v>
      </c>
      <c r="Y40">
        <f>L4*V40-W40</f>
        <v>0</v>
      </c>
      <c r="Z40">
        <f aca="true" t="shared" si="7" ref="Z40:Z55">Y40/X40</f>
        <v>0</v>
      </c>
      <c r="AA40">
        <f aca="true" t="shared" si="8" ref="AA40:AA55">SQRT(Z40)</f>
        <v>0</v>
      </c>
      <c r="AB40">
        <f aca="true" t="shared" si="9" ref="AB40:AB55">AA40/4*100</f>
        <v>0</v>
      </c>
    </row>
    <row r="41" spans="1:28" ht="12.75">
      <c r="A41" s="28">
        <v>86</v>
      </c>
      <c r="B41" s="31">
        <f aca="true" t="shared" si="10" ref="B41:U41">B13*B13</f>
        <v>0</v>
      </c>
      <c r="C41" s="31">
        <f t="shared" si="10"/>
        <v>0</v>
      </c>
      <c r="D41" s="31">
        <f t="shared" si="10"/>
        <v>0</v>
      </c>
      <c r="E41" s="31">
        <f t="shared" si="10"/>
        <v>0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10"/>
        <v>0</v>
      </c>
      <c r="O41" s="31">
        <f t="shared" si="10"/>
        <v>0</v>
      </c>
      <c r="P41" s="31">
        <f t="shared" si="10"/>
        <v>0</v>
      </c>
      <c r="Q41" s="31">
        <f t="shared" si="10"/>
        <v>0</v>
      </c>
      <c r="R41" s="31">
        <f t="shared" si="10"/>
        <v>0</v>
      </c>
      <c r="S41" s="31">
        <f t="shared" si="10"/>
        <v>0</v>
      </c>
      <c r="T41" s="31">
        <f t="shared" si="10"/>
        <v>0</v>
      </c>
      <c r="U41" s="31">
        <f t="shared" si="10"/>
        <v>0</v>
      </c>
      <c r="V41">
        <f t="shared" si="5"/>
        <v>0</v>
      </c>
      <c r="W41">
        <f t="shared" si="6"/>
        <v>0</v>
      </c>
      <c r="X41">
        <f>L4*(L4-1)</f>
        <v>380</v>
      </c>
      <c r="Y41">
        <f>L4*V41-W41</f>
        <v>0</v>
      </c>
      <c r="Z41">
        <f t="shared" si="7"/>
        <v>0</v>
      </c>
      <c r="AA41">
        <f t="shared" si="8"/>
        <v>0</v>
      </c>
      <c r="AB41">
        <f t="shared" si="9"/>
        <v>0</v>
      </c>
    </row>
    <row r="42" spans="1:28" ht="12.75">
      <c r="A42" s="28">
        <v>87</v>
      </c>
      <c r="B42" s="31">
        <f aca="true" t="shared" si="11" ref="B42:U42">B14*B14</f>
        <v>0</v>
      </c>
      <c r="C42" s="31">
        <f t="shared" si="11"/>
        <v>0</v>
      </c>
      <c r="D42" s="31">
        <f t="shared" si="11"/>
        <v>0</v>
      </c>
      <c r="E42" s="31">
        <f t="shared" si="11"/>
        <v>0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11"/>
        <v>0</v>
      </c>
      <c r="P42" s="31">
        <f t="shared" si="11"/>
        <v>0</v>
      </c>
      <c r="Q42" s="31">
        <f t="shared" si="11"/>
        <v>0</v>
      </c>
      <c r="R42" s="31">
        <f t="shared" si="11"/>
        <v>0</v>
      </c>
      <c r="S42" s="31">
        <f t="shared" si="11"/>
        <v>0</v>
      </c>
      <c r="T42" s="31">
        <f t="shared" si="11"/>
        <v>0</v>
      </c>
      <c r="U42" s="31">
        <f t="shared" si="11"/>
        <v>0</v>
      </c>
      <c r="V42">
        <f t="shared" si="5"/>
        <v>0</v>
      </c>
      <c r="W42">
        <f t="shared" si="6"/>
        <v>0</v>
      </c>
      <c r="X42">
        <f>L4*(L4-1)</f>
        <v>380</v>
      </c>
      <c r="Y42">
        <f>L4*V42-W42</f>
        <v>0</v>
      </c>
      <c r="Z42">
        <f t="shared" si="7"/>
        <v>0</v>
      </c>
      <c r="AA42">
        <f t="shared" si="8"/>
        <v>0</v>
      </c>
      <c r="AB42">
        <f t="shared" si="9"/>
        <v>0</v>
      </c>
    </row>
    <row r="43" spans="1:28" ht="12.75">
      <c r="A43" s="28">
        <v>88</v>
      </c>
      <c r="B43" s="31">
        <f aca="true" t="shared" si="12" ref="B43:U43">B15*B15</f>
        <v>0</v>
      </c>
      <c r="C43" s="31">
        <f t="shared" si="12"/>
        <v>0</v>
      </c>
      <c r="D43" s="31">
        <f t="shared" si="12"/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  <c r="P43" s="31">
        <f t="shared" si="12"/>
        <v>0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>
        <f t="shared" si="5"/>
        <v>0</v>
      </c>
      <c r="W43">
        <f t="shared" si="6"/>
        <v>0</v>
      </c>
      <c r="X43">
        <f>L4*(L4-1)</f>
        <v>380</v>
      </c>
      <c r="Y43">
        <f>L4*V43-W43</f>
        <v>0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2.75">
      <c r="A44" s="28">
        <v>89</v>
      </c>
      <c r="B44" s="31">
        <f aca="true" t="shared" si="13" ref="B44:U44">B16*B16</f>
        <v>0</v>
      </c>
      <c r="C44" s="31">
        <f t="shared" si="13"/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si="13"/>
        <v>0</v>
      </c>
      <c r="P44" s="31">
        <f t="shared" si="13"/>
        <v>0</v>
      </c>
      <c r="Q44" s="31">
        <f t="shared" si="13"/>
        <v>0</v>
      </c>
      <c r="R44" s="31">
        <f t="shared" si="13"/>
        <v>0</v>
      </c>
      <c r="S44" s="31">
        <f t="shared" si="13"/>
        <v>0</v>
      </c>
      <c r="T44" s="31">
        <f t="shared" si="13"/>
        <v>0</v>
      </c>
      <c r="U44" s="31">
        <f t="shared" si="13"/>
        <v>0</v>
      </c>
      <c r="V44">
        <f t="shared" si="5"/>
        <v>0</v>
      </c>
      <c r="W44">
        <f t="shared" si="6"/>
        <v>0</v>
      </c>
      <c r="X44">
        <f>L4*(L4-1)</f>
        <v>380</v>
      </c>
      <c r="Y44">
        <f>L4*V44-W44</f>
        <v>0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2.75">
      <c r="A45" s="28">
        <v>90</v>
      </c>
      <c r="B45" s="31">
        <f aca="true" t="shared" si="14" ref="B45:U45">B17*B17</f>
        <v>0</v>
      </c>
      <c r="C45" s="31">
        <f t="shared" si="14"/>
        <v>0</v>
      </c>
      <c r="D45" s="31">
        <f t="shared" si="14"/>
        <v>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4"/>
        <v>0</v>
      </c>
      <c r="P45" s="31">
        <f t="shared" si="14"/>
        <v>0</v>
      </c>
      <c r="Q45" s="31">
        <f t="shared" si="14"/>
        <v>0</v>
      </c>
      <c r="R45" s="31">
        <f t="shared" si="14"/>
        <v>0</v>
      </c>
      <c r="S45" s="31">
        <f t="shared" si="14"/>
        <v>0</v>
      </c>
      <c r="T45" s="31">
        <f t="shared" si="14"/>
        <v>0</v>
      </c>
      <c r="U45" s="31">
        <f t="shared" si="14"/>
        <v>0</v>
      </c>
      <c r="V45">
        <f t="shared" si="5"/>
        <v>0</v>
      </c>
      <c r="W45">
        <f t="shared" si="6"/>
        <v>0</v>
      </c>
      <c r="X45">
        <f>L4*(L4-1)</f>
        <v>380</v>
      </c>
      <c r="Y45">
        <f>L4*V45-W45</f>
        <v>0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2.75">
      <c r="A46" s="28">
        <v>91</v>
      </c>
      <c r="B46" s="31">
        <f aca="true" t="shared" si="15" ref="B46:U46">B18*B18</f>
        <v>0</v>
      </c>
      <c r="C46" s="31">
        <f t="shared" si="15"/>
        <v>0</v>
      </c>
      <c r="D46" s="31">
        <f t="shared" si="15"/>
        <v>0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5"/>
        <v>0</v>
      </c>
      <c r="O46" s="31">
        <f t="shared" si="15"/>
        <v>0</v>
      </c>
      <c r="P46" s="31">
        <f t="shared" si="15"/>
        <v>0</v>
      </c>
      <c r="Q46" s="31">
        <f t="shared" si="15"/>
        <v>0</v>
      </c>
      <c r="R46" s="31">
        <f t="shared" si="15"/>
        <v>0</v>
      </c>
      <c r="S46" s="31">
        <f t="shared" si="15"/>
        <v>0</v>
      </c>
      <c r="T46" s="31">
        <f t="shared" si="15"/>
        <v>0</v>
      </c>
      <c r="U46" s="31">
        <f t="shared" si="15"/>
        <v>0</v>
      </c>
      <c r="V46">
        <f t="shared" si="5"/>
        <v>0</v>
      </c>
      <c r="W46">
        <f t="shared" si="6"/>
        <v>0</v>
      </c>
      <c r="X46">
        <f>L4*(L4-1)</f>
        <v>380</v>
      </c>
      <c r="Y46">
        <f>L4*V46-W46</f>
        <v>0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2.75">
      <c r="A47" s="28">
        <v>92</v>
      </c>
      <c r="B47" s="31">
        <f aca="true" t="shared" si="16" ref="B47:U47">B19*B19</f>
        <v>0</v>
      </c>
      <c r="C47" s="31">
        <f t="shared" si="16"/>
        <v>0</v>
      </c>
      <c r="D47" s="31">
        <f t="shared" si="16"/>
        <v>0</v>
      </c>
      <c r="E47" s="31">
        <f t="shared" si="16"/>
        <v>0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6"/>
        <v>0</v>
      </c>
      <c r="O47" s="31">
        <f t="shared" si="16"/>
        <v>0</v>
      </c>
      <c r="P47" s="31">
        <f t="shared" si="16"/>
        <v>0</v>
      </c>
      <c r="Q47" s="31">
        <f t="shared" si="16"/>
        <v>0</v>
      </c>
      <c r="R47" s="31">
        <f t="shared" si="16"/>
        <v>0</v>
      </c>
      <c r="S47" s="31">
        <f t="shared" si="16"/>
        <v>0</v>
      </c>
      <c r="T47" s="31">
        <f t="shared" si="16"/>
        <v>0</v>
      </c>
      <c r="U47" s="31">
        <f t="shared" si="16"/>
        <v>0</v>
      </c>
      <c r="V47">
        <f t="shared" si="5"/>
        <v>0</v>
      </c>
      <c r="W47">
        <f t="shared" si="6"/>
        <v>0</v>
      </c>
      <c r="X47">
        <f>L4*(L4-1)</f>
        <v>380</v>
      </c>
      <c r="Y47">
        <f>L4*V47-W47</f>
        <v>0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2.75">
      <c r="A48" s="28">
        <v>93</v>
      </c>
      <c r="B48" s="31">
        <f aca="true" t="shared" si="17" ref="B48:U48">B20*B20</f>
        <v>0</v>
      </c>
      <c r="C48" s="31">
        <f t="shared" si="17"/>
        <v>0</v>
      </c>
      <c r="D48" s="31">
        <f t="shared" si="17"/>
        <v>0</v>
      </c>
      <c r="E48" s="31">
        <f t="shared" si="17"/>
        <v>0</v>
      </c>
      <c r="F48" s="31">
        <f t="shared" si="17"/>
        <v>0</v>
      </c>
      <c r="G48" s="31">
        <f t="shared" si="17"/>
        <v>0</v>
      </c>
      <c r="H48" s="31">
        <f t="shared" si="17"/>
        <v>0</v>
      </c>
      <c r="I48" s="31">
        <f t="shared" si="17"/>
        <v>0</v>
      </c>
      <c r="J48" s="31">
        <f t="shared" si="17"/>
        <v>0</v>
      </c>
      <c r="K48" s="31">
        <f t="shared" si="17"/>
        <v>0</v>
      </c>
      <c r="L48" s="31">
        <f t="shared" si="17"/>
        <v>0</v>
      </c>
      <c r="M48" s="31">
        <f t="shared" si="17"/>
        <v>0</v>
      </c>
      <c r="N48" s="31">
        <f t="shared" si="17"/>
        <v>0</v>
      </c>
      <c r="O48" s="31">
        <f t="shared" si="17"/>
        <v>0</v>
      </c>
      <c r="P48" s="31">
        <f t="shared" si="17"/>
        <v>0</v>
      </c>
      <c r="Q48" s="31">
        <f t="shared" si="17"/>
        <v>0</v>
      </c>
      <c r="R48" s="31">
        <f t="shared" si="17"/>
        <v>0</v>
      </c>
      <c r="S48" s="31">
        <f t="shared" si="17"/>
        <v>0</v>
      </c>
      <c r="T48" s="31">
        <f t="shared" si="17"/>
        <v>0</v>
      </c>
      <c r="U48" s="31">
        <f t="shared" si="17"/>
        <v>0</v>
      </c>
      <c r="V48">
        <f t="shared" si="5"/>
        <v>0</v>
      </c>
      <c r="W48">
        <f t="shared" si="6"/>
        <v>0</v>
      </c>
      <c r="X48">
        <f>L4*(L4-1)</f>
        <v>380</v>
      </c>
      <c r="Y48">
        <f>L4*V48-W48</f>
        <v>0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2.75">
      <c r="A49" s="28">
        <v>94</v>
      </c>
      <c r="B49" s="31">
        <f aca="true" t="shared" si="18" ref="B49:U49">B21*B21</f>
        <v>0</v>
      </c>
      <c r="C49" s="31">
        <f t="shared" si="18"/>
        <v>0</v>
      </c>
      <c r="D49" s="31">
        <f t="shared" si="18"/>
        <v>0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0</v>
      </c>
      <c r="L49" s="31">
        <f t="shared" si="18"/>
        <v>0</v>
      </c>
      <c r="M49" s="31">
        <f t="shared" si="18"/>
        <v>0</v>
      </c>
      <c r="N49" s="31">
        <f t="shared" si="18"/>
        <v>0</v>
      </c>
      <c r="O49" s="31">
        <f t="shared" si="18"/>
        <v>0</v>
      </c>
      <c r="P49" s="31">
        <f t="shared" si="18"/>
        <v>0</v>
      </c>
      <c r="Q49" s="31">
        <f t="shared" si="18"/>
        <v>0</v>
      </c>
      <c r="R49" s="31">
        <f t="shared" si="18"/>
        <v>0</v>
      </c>
      <c r="S49" s="31">
        <f t="shared" si="18"/>
        <v>0</v>
      </c>
      <c r="T49" s="31">
        <f t="shared" si="18"/>
        <v>0</v>
      </c>
      <c r="U49" s="31">
        <f t="shared" si="18"/>
        <v>0</v>
      </c>
      <c r="V49">
        <f t="shared" si="5"/>
        <v>0</v>
      </c>
      <c r="W49">
        <f t="shared" si="6"/>
        <v>0</v>
      </c>
      <c r="X49">
        <f>L4*(L4-1)</f>
        <v>380</v>
      </c>
      <c r="Y49">
        <f>L4*V49-W49</f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2.75">
      <c r="A50" s="28">
        <v>95</v>
      </c>
      <c r="B50" s="31">
        <f aca="true" t="shared" si="19" ref="B50:U50">B22*B22</f>
        <v>0</v>
      </c>
      <c r="C50" s="31">
        <f t="shared" si="19"/>
        <v>0</v>
      </c>
      <c r="D50" s="31">
        <f t="shared" si="19"/>
        <v>0</v>
      </c>
      <c r="E50" s="31">
        <f t="shared" si="19"/>
        <v>0</v>
      </c>
      <c r="F50" s="31">
        <f t="shared" si="19"/>
        <v>0</v>
      </c>
      <c r="G50" s="31">
        <f t="shared" si="19"/>
        <v>0</v>
      </c>
      <c r="H50" s="31">
        <f t="shared" si="19"/>
        <v>0</v>
      </c>
      <c r="I50" s="31">
        <f t="shared" si="19"/>
        <v>0</v>
      </c>
      <c r="J50" s="31">
        <f t="shared" si="19"/>
        <v>0</v>
      </c>
      <c r="K50" s="31">
        <f t="shared" si="19"/>
        <v>0</v>
      </c>
      <c r="L50" s="31">
        <f t="shared" si="19"/>
        <v>0</v>
      </c>
      <c r="M50" s="31">
        <f t="shared" si="19"/>
        <v>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1">
        <f t="shared" si="19"/>
        <v>0</v>
      </c>
      <c r="S50" s="31">
        <f t="shared" si="19"/>
        <v>0</v>
      </c>
      <c r="T50" s="31">
        <f t="shared" si="19"/>
        <v>0</v>
      </c>
      <c r="U50" s="31">
        <f t="shared" si="19"/>
        <v>0</v>
      </c>
      <c r="V50">
        <f t="shared" si="5"/>
        <v>0</v>
      </c>
      <c r="W50">
        <f t="shared" si="6"/>
        <v>0</v>
      </c>
      <c r="X50">
        <f>L4*(L4-1)</f>
        <v>380</v>
      </c>
      <c r="Y50">
        <f>L4*V50-W50</f>
        <v>0</v>
      </c>
      <c r="Z50">
        <f t="shared" si="7"/>
        <v>0</v>
      </c>
      <c r="AA50">
        <f t="shared" si="8"/>
        <v>0</v>
      </c>
      <c r="AB50">
        <f t="shared" si="9"/>
        <v>0</v>
      </c>
    </row>
    <row r="51" spans="1:28" ht="12.75">
      <c r="A51" s="28">
        <v>96</v>
      </c>
      <c r="B51" s="31">
        <f aca="true" t="shared" si="20" ref="B51:U51">B23*B23</f>
        <v>0</v>
      </c>
      <c r="C51" s="31">
        <f t="shared" si="20"/>
        <v>0</v>
      </c>
      <c r="D51" s="31">
        <f t="shared" si="20"/>
        <v>0</v>
      </c>
      <c r="E51" s="31">
        <f t="shared" si="20"/>
        <v>0</v>
      </c>
      <c r="F51" s="31">
        <f t="shared" si="20"/>
        <v>0</v>
      </c>
      <c r="G51" s="31">
        <f t="shared" si="20"/>
        <v>0</v>
      </c>
      <c r="H51" s="31">
        <f t="shared" si="20"/>
        <v>0</v>
      </c>
      <c r="I51" s="31">
        <f t="shared" si="20"/>
        <v>0</v>
      </c>
      <c r="J51" s="31">
        <f t="shared" si="20"/>
        <v>0</v>
      </c>
      <c r="K51" s="31">
        <f t="shared" si="20"/>
        <v>0</v>
      </c>
      <c r="L51" s="31">
        <f t="shared" si="20"/>
        <v>0</v>
      </c>
      <c r="M51" s="31">
        <f t="shared" si="20"/>
        <v>0</v>
      </c>
      <c r="N51" s="31">
        <f t="shared" si="20"/>
        <v>0</v>
      </c>
      <c r="O51" s="31">
        <f t="shared" si="20"/>
        <v>0</v>
      </c>
      <c r="P51" s="31">
        <f t="shared" si="20"/>
        <v>0</v>
      </c>
      <c r="Q51" s="31">
        <f t="shared" si="20"/>
        <v>0</v>
      </c>
      <c r="R51" s="31">
        <f t="shared" si="20"/>
        <v>0</v>
      </c>
      <c r="S51" s="31">
        <f t="shared" si="20"/>
        <v>0</v>
      </c>
      <c r="T51" s="31">
        <f t="shared" si="20"/>
        <v>0</v>
      </c>
      <c r="U51" s="31">
        <f t="shared" si="20"/>
        <v>0</v>
      </c>
      <c r="V51">
        <f t="shared" si="5"/>
        <v>0</v>
      </c>
      <c r="W51">
        <f t="shared" si="6"/>
        <v>0</v>
      </c>
      <c r="X51">
        <f>L4*(L4-1)</f>
        <v>380</v>
      </c>
      <c r="Y51">
        <f>L4*V51-W51</f>
        <v>0</v>
      </c>
      <c r="Z51">
        <f t="shared" si="7"/>
        <v>0</v>
      </c>
      <c r="AA51">
        <f t="shared" si="8"/>
        <v>0</v>
      </c>
      <c r="AB51">
        <f t="shared" si="9"/>
        <v>0</v>
      </c>
    </row>
    <row r="52" spans="1:28" ht="12.75">
      <c r="A52" s="28">
        <v>97</v>
      </c>
      <c r="B52" s="31">
        <f aca="true" t="shared" si="21" ref="B52:U52">B24*B24</f>
        <v>0</v>
      </c>
      <c r="C52" s="31">
        <f t="shared" si="21"/>
        <v>0</v>
      </c>
      <c r="D52" s="31">
        <f t="shared" si="21"/>
        <v>0</v>
      </c>
      <c r="E52" s="31">
        <f t="shared" si="21"/>
        <v>0</v>
      </c>
      <c r="F52" s="31">
        <f t="shared" si="21"/>
        <v>0</v>
      </c>
      <c r="G52" s="31">
        <f t="shared" si="21"/>
        <v>0</v>
      </c>
      <c r="H52" s="31">
        <f t="shared" si="21"/>
        <v>0</v>
      </c>
      <c r="I52" s="31">
        <f t="shared" si="21"/>
        <v>0</v>
      </c>
      <c r="J52" s="31">
        <f t="shared" si="21"/>
        <v>0</v>
      </c>
      <c r="K52" s="31">
        <f t="shared" si="21"/>
        <v>0</v>
      </c>
      <c r="L52" s="31">
        <f t="shared" si="21"/>
        <v>0</v>
      </c>
      <c r="M52" s="31">
        <f t="shared" si="21"/>
        <v>0</v>
      </c>
      <c r="N52" s="31">
        <f t="shared" si="21"/>
        <v>0</v>
      </c>
      <c r="O52" s="31">
        <f t="shared" si="21"/>
        <v>0</v>
      </c>
      <c r="P52" s="31">
        <f t="shared" si="21"/>
        <v>0</v>
      </c>
      <c r="Q52" s="31">
        <f t="shared" si="21"/>
        <v>0</v>
      </c>
      <c r="R52" s="31">
        <f t="shared" si="21"/>
        <v>0</v>
      </c>
      <c r="S52" s="31">
        <f t="shared" si="21"/>
        <v>0</v>
      </c>
      <c r="T52" s="31">
        <f t="shared" si="21"/>
        <v>0</v>
      </c>
      <c r="U52" s="31">
        <f t="shared" si="21"/>
        <v>0</v>
      </c>
      <c r="V52">
        <f t="shared" si="5"/>
        <v>0</v>
      </c>
      <c r="W52">
        <f t="shared" si="6"/>
        <v>0</v>
      </c>
      <c r="X52">
        <f>L4*(L4-1)</f>
        <v>380</v>
      </c>
      <c r="Y52">
        <f>L4*V52-W52</f>
        <v>0</v>
      </c>
      <c r="Z52">
        <f t="shared" si="7"/>
        <v>0</v>
      </c>
      <c r="AA52">
        <f t="shared" si="8"/>
        <v>0</v>
      </c>
      <c r="AB52">
        <f t="shared" si="9"/>
        <v>0</v>
      </c>
    </row>
    <row r="53" spans="1:28" ht="12.75">
      <c r="A53" s="28">
        <v>98</v>
      </c>
      <c r="B53" s="31">
        <f aca="true" t="shared" si="22" ref="B53:U53">B25*B25</f>
        <v>0</v>
      </c>
      <c r="C53" s="31">
        <f t="shared" si="22"/>
        <v>0</v>
      </c>
      <c r="D53" s="31">
        <f t="shared" si="22"/>
        <v>0</v>
      </c>
      <c r="E53" s="31">
        <f t="shared" si="22"/>
        <v>0</v>
      </c>
      <c r="F53" s="31">
        <f t="shared" si="22"/>
        <v>0</v>
      </c>
      <c r="G53" s="31">
        <f t="shared" si="22"/>
        <v>0</v>
      </c>
      <c r="H53" s="31">
        <f t="shared" si="22"/>
        <v>0</v>
      </c>
      <c r="I53" s="31">
        <f t="shared" si="22"/>
        <v>0</v>
      </c>
      <c r="J53" s="31">
        <f t="shared" si="22"/>
        <v>0</v>
      </c>
      <c r="K53" s="31">
        <f t="shared" si="22"/>
        <v>0</v>
      </c>
      <c r="L53" s="31">
        <f t="shared" si="22"/>
        <v>0</v>
      </c>
      <c r="M53" s="31">
        <f t="shared" si="22"/>
        <v>0</v>
      </c>
      <c r="N53" s="31">
        <f t="shared" si="22"/>
        <v>0</v>
      </c>
      <c r="O53" s="31">
        <f t="shared" si="22"/>
        <v>0</v>
      </c>
      <c r="P53" s="31">
        <f t="shared" si="22"/>
        <v>0</v>
      </c>
      <c r="Q53" s="31">
        <f t="shared" si="22"/>
        <v>0</v>
      </c>
      <c r="R53" s="31">
        <f t="shared" si="22"/>
        <v>0</v>
      </c>
      <c r="S53" s="31">
        <f t="shared" si="22"/>
        <v>0</v>
      </c>
      <c r="T53" s="31">
        <f t="shared" si="22"/>
        <v>0</v>
      </c>
      <c r="U53" s="31">
        <f t="shared" si="22"/>
        <v>0</v>
      </c>
      <c r="V53">
        <f t="shared" si="5"/>
        <v>0</v>
      </c>
      <c r="W53">
        <f t="shared" si="6"/>
        <v>0</v>
      </c>
      <c r="X53">
        <f>L4*(L4-1)</f>
        <v>380</v>
      </c>
      <c r="Y53">
        <f>L4*V53-W53</f>
        <v>0</v>
      </c>
      <c r="Z53">
        <f t="shared" si="7"/>
        <v>0</v>
      </c>
      <c r="AA53">
        <f t="shared" si="8"/>
        <v>0</v>
      </c>
      <c r="AB53">
        <f t="shared" si="9"/>
        <v>0</v>
      </c>
    </row>
    <row r="54" spans="1:28" ht="12.75">
      <c r="A54" s="28">
        <v>99</v>
      </c>
      <c r="B54" s="31">
        <f aca="true" t="shared" si="23" ref="B54:U54">B26*B26</f>
        <v>0</v>
      </c>
      <c r="C54" s="31">
        <f t="shared" si="23"/>
        <v>0</v>
      </c>
      <c r="D54" s="31">
        <f t="shared" si="23"/>
        <v>0</v>
      </c>
      <c r="E54" s="31">
        <f t="shared" si="23"/>
        <v>0</v>
      </c>
      <c r="F54" s="31">
        <f t="shared" si="23"/>
        <v>0</v>
      </c>
      <c r="G54" s="31">
        <f t="shared" si="23"/>
        <v>0</v>
      </c>
      <c r="H54" s="31">
        <f t="shared" si="23"/>
        <v>0</v>
      </c>
      <c r="I54" s="31">
        <f t="shared" si="23"/>
        <v>0</v>
      </c>
      <c r="J54" s="31">
        <f t="shared" si="23"/>
        <v>0</v>
      </c>
      <c r="K54" s="31">
        <f t="shared" si="23"/>
        <v>0</v>
      </c>
      <c r="L54" s="31">
        <f t="shared" si="23"/>
        <v>0</v>
      </c>
      <c r="M54" s="31">
        <f t="shared" si="23"/>
        <v>0</v>
      </c>
      <c r="N54" s="31">
        <f t="shared" si="23"/>
        <v>0</v>
      </c>
      <c r="O54" s="31">
        <f t="shared" si="23"/>
        <v>0</v>
      </c>
      <c r="P54" s="31">
        <f t="shared" si="23"/>
        <v>0</v>
      </c>
      <c r="Q54" s="31">
        <f t="shared" si="23"/>
        <v>0</v>
      </c>
      <c r="R54" s="31">
        <f t="shared" si="23"/>
        <v>0</v>
      </c>
      <c r="S54" s="31">
        <f t="shared" si="23"/>
        <v>0</v>
      </c>
      <c r="T54" s="31">
        <f t="shared" si="23"/>
        <v>0</v>
      </c>
      <c r="U54" s="31">
        <f t="shared" si="23"/>
        <v>0</v>
      </c>
      <c r="V54">
        <f t="shared" si="5"/>
        <v>0</v>
      </c>
      <c r="W54">
        <f t="shared" si="6"/>
        <v>0</v>
      </c>
      <c r="X54">
        <f>L4*(L4-1)</f>
        <v>380</v>
      </c>
      <c r="Y54">
        <f>L4*V54-W54</f>
        <v>0</v>
      </c>
      <c r="Z54">
        <f t="shared" si="7"/>
        <v>0</v>
      </c>
      <c r="AA54">
        <f t="shared" si="8"/>
        <v>0</v>
      </c>
      <c r="AB54">
        <f t="shared" si="9"/>
        <v>0</v>
      </c>
    </row>
    <row r="55" spans="1:28" ht="12.75">
      <c r="A55" s="28">
        <v>100</v>
      </c>
      <c r="B55" s="31">
        <f aca="true" t="shared" si="24" ref="B55:U55">B27*B27</f>
        <v>0</v>
      </c>
      <c r="C55" s="31">
        <f t="shared" si="24"/>
        <v>0</v>
      </c>
      <c r="D55" s="31">
        <f t="shared" si="24"/>
        <v>0</v>
      </c>
      <c r="E55" s="31">
        <f t="shared" si="24"/>
        <v>0</v>
      </c>
      <c r="F55" s="31">
        <f t="shared" si="24"/>
        <v>0</v>
      </c>
      <c r="G55" s="31">
        <f t="shared" si="24"/>
        <v>0</v>
      </c>
      <c r="H55" s="31">
        <f t="shared" si="24"/>
        <v>0</v>
      </c>
      <c r="I55" s="31">
        <f t="shared" si="24"/>
        <v>0</v>
      </c>
      <c r="J55" s="31">
        <f t="shared" si="24"/>
        <v>0</v>
      </c>
      <c r="K55" s="31">
        <f t="shared" si="24"/>
        <v>0</v>
      </c>
      <c r="L55" s="31">
        <f t="shared" si="24"/>
        <v>0</v>
      </c>
      <c r="M55" s="31">
        <f t="shared" si="24"/>
        <v>0</v>
      </c>
      <c r="N55" s="31">
        <f t="shared" si="24"/>
        <v>0</v>
      </c>
      <c r="O55" s="31">
        <f t="shared" si="24"/>
        <v>0</v>
      </c>
      <c r="P55" s="31">
        <f t="shared" si="24"/>
        <v>0</v>
      </c>
      <c r="Q55" s="31">
        <f t="shared" si="24"/>
        <v>0</v>
      </c>
      <c r="R55" s="31">
        <f t="shared" si="24"/>
        <v>0</v>
      </c>
      <c r="S55" s="31">
        <f t="shared" si="24"/>
        <v>0</v>
      </c>
      <c r="T55" s="31">
        <f t="shared" si="24"/>
        <v>0</v>
      </c>
      <c r="U55" s="31">
        <f t="shared" si="24"/>
        <v>0</v>
      </c>
      <c r="V55">
        <f t="shared" si="5"/>
        <v>0</v>
      </c>
      <c r="W55">
        <f t="shared" si="6"/>
        <v>0</v>
      </c>
      <c r="X55">
        <f>L4*(L4-1)</f>
        <v>380</v>
      </c>
      <c r="Y55">
        <f>L4*V55-W55</f>
        <v>0</v>
      </c>
      <c r="Z55">
        <f t="shared" si="7"/>
        <v>0</v>
      </c>
      <c r="AA55">
        <f t="shared" si="8"/>
        <v>0</v>
      </c>
      <c r="AB55">
        <f t="shared" si="9"/>
        <v>0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PCA Score Calculator empty</dc:title>
  <dc:subject/>
  <dc:creator>Jouwert van Geene</dc:creator>
  <cp:keywords/>
  <dc:description/>
  <cp:lastModifiedBy>Claire Reding</cp:lastModifiedBy>
  <cp:lastPrinted>2004-08-12T15:30:57Z</cp:lastPrinted>
  <dcterms:created xsi:type="dcterms:W3CDTF">2002-10-10T05:54:30Z</dcterms:created>
  <dcterms:modified xsi:type="dcterms:W3CDTF">2014-12-09T15:27:33Z</dcterms:modified>
  <cp:category/>
  <cp:version/>
  <cp:contentType/>
  <cp:contentStatus/>
</cp:coreProperties>
</file>